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3"/>
  </bookViews>
  <sheets>
    <sheet name="sua  mau an tuyen khong ro 9" sheetId="1" state="hidden" r:id="rId1"/>
    <sheet name="Sheet1" sheetId="2" r:id="rId2"/>
    <sheet name="Mẫu BC việc theo CHV Mẫu 06" sheetId="3" r:id="rId3"/>
    <sheet name="Mẫu BC tiền theo CHV Mẫu 07" sheetId="4" r:id="rId4"/>
  </sheets>
  <definedNames/>
  <calcPr fullCalcOnLoad="1"/>
</workbook>
</file>

<file path=xl/sharedStrings.xml><?xml version="1.0" encoding="utf-8"?>
<sst xmlns="http://schemas.openxmlformats.org/spreadsheetml/2006/main" count="282" uniqueCount="151">
  <si>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</si>
  <si>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</si>
  <si>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</si>
  <si>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</si>
  <si>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</si>
  <si>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</si>
  <si>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</si>
  <si>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</si>
  <si>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</si>
  <si>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</si>
  <si>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</si>
  <si>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</si>
  <si>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</si>
  <si>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</si>
  <si>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</si>
  <si>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</si>
  <si>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</si>
  <si>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</si>
  <si>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</si>
  <si>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</si>
  <si>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</si>
  <si>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</si>
  <si>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</si>
  <si>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</si>
  <si>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</si>
  <si>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</si>
  <si>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</si>
  <si>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</si>
  <si>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</si>
  <si>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</si>
  <si>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</si>
  <si>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</si>
  <si>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</si>
  <si>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</si>
  <si>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</si>
  <si>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</si>
  <si>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</si>
  <si>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</si>
  <si>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</si>
  <si>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</si>
  <si>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</si>
  <si>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</si>
  <si>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</si>
  <si>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</si>
  <si>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</si>
  <si>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</si>
  <si>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</si>
  <si>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</si>
  <si>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</si>
  <si>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</si>
  <si>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</si>
  <si>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</si>
  <si>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</si>
  <si>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</si>
  <si>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</si>
  <si>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</si>
  <si>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</si>
  <si>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</si>
  <si>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</si>
  <si>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</si>
  <si>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</si>
  <si>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</si>
  <si>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</si>
  <si>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</si>
  <si>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</si>
  <si>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</si>
  <si>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</si>
  <si>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</si>
  <si>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</si>
  <si>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</si>
  <si>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</si>
  <si>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</si>
  <si>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</si>
  <si>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</si>
  <si>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</si>
  <si>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Nguyễn Thái Bình</t>
  </si>
  <si>
    <t>Lê Thanh Tình</t>
  </si>
  <si>
    <t>Hoàng Văn Hạ</t>
  </si>
  <si>
    <t>Chi cục Thành phố</t>
  </si>
  <si>
    <t>Nguyễn Thanh Hương</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</si>
  <si>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</si>
  <si>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</si>
  <si>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</si>
  <si>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</si>
  <si>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</si>
  <si>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</si>
  <si>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</si>
  <si>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</si>
  <si>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</si>
  <si>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</si>
  <si>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Trần Mạnh Hùng</t>
  </si>
  <si>
    <t>Chi cục Tiền Hải</t>
  </si>
  <si>
    <t>Lý Thị Thược</t>
  </si>
  <si>
    <t>Nguyễn Văn Hiến</t>
  </si>
  <si>
    <t>Lý Thị Ngọc Thơ</t>
  </si>
  <si>
    <t>Đặng Hồng Hải</t>
  </si>
  <si>
    <t>Chi cục Đông Hưng</t>
  </si>
  <si>
    <t>Chi cục Hưng Hà</t>
  </si>
  <si>
    <t>CHV Nguyễn Ngọc Tuân</t>
  </si>
  <si>
    <t>CHV Trần Xuân Lộc</t>
  </si>
  <si>
    <t>Chi cục Quỳnh Phụ</t>
  </si>
  <si>
    <t>Trần Đức Hoan</t>
  </si>
  <si>
    <t>Nguyễn Đắc Ban</t>
  </si>
  <si>
    <t>Nguyễn Thị Phượng</t>
  </si>
  <si>
    <t>Chi cục Thái Thụy</t>
  </si>
  <si>
    <t>Ngô Quang Toản</t>
  </si>
  <si>
    <t>Lê Miền Đông</t>
  </si>
  <si>
    <t>Hà Thành</t>
  </si>
  <si>
    <t>Trần Mạnh Thắng</t>
  </si>
  <si>
    <t>Bùi Minh Toàn</t>
  </si>
  <si>
    <t>Lê Xuân Hồng</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</si>
  <si>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</si>
  <si>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</si>
  <si>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</si>
  <si>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</si>
  <si>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</si>
  <si>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</si>
  <si>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</si>
  <si>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</si>
  <si>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</si>
  <si>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KT. CỤC TRƯỞNG</t>
  </si>
  <si>
    <t>PHÓ CỤC TRƯỞNG</t>
  </si>
  <si>
    <t>Hoàng Văn Khương</t>
  </si>
  <si>
    <t>CHV Nga</t>
  </si>
  <si>
    <t>CHV  Hạ</t>
  </si>
  <si>
    <t>CHV Gương</t>
  </si>
  <si>
    <t>CHV Huy</t>
  </si>
  <si>
    <t>CHV Thắng</t>
  </si>
  <si>
    <t>CHV Lưu</t>
  </si>
  <si>
    <t>CHV Hoàng Xuân Huân</t>
  </si>
  <si>
    <t>Trần Xuân Thúy</t>
  </si>
  <si>
    <t>Ng T M Hương</t>
  </si>
  <si>
    <t>Đơn vị  báo cáo:</t>
  </si>
  <si>
    <t>Đinh Quang Hàn</t>
  </si>
  <si>
    <t>Cục THADS tỉnh Thái Bình</t>
  </si>
  <si>
    <t>Tổng cục THADS</t>
  </si>
  <si>
    <t>Đơn vị nhận báo cáo:</t>
  </si>
  <si>
    <t>Nguyễn Thị Hoài Nam</t>
  </si>
  <si>
    <t>Nguyễn Tiến Duy</t>
  </si>
  <si>
    <t>Lê Văn Dân</t>
  </si>
  <si>
    <t>Phạm Thị Lê</t>
  </si>
  <si>
    <t>CHV Nam</t>
  </si>
  <si>
    <t>CHV Duy</t>
  </si>
  <si>
    <t>CHV Dân</t>
  </si>
  <si>
    <t>CHV Lê</t>
  </si>
  <si>
    <t>CHV Hạ</t>
  </si>
  <si>
    <t>CHV Lựu</t>
  </si>
  <si>
    <t>11 tháng / năm 2017</t>
  </si>
  <si>
    <t>Thái Bình, ngày 05 tháng 09 năm 2017</t>
  </si>
  <si>
    <t>Trần Thị Thùy Giang</t>
  </si>
  <si>
    <t>Đặng Hồng hải</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</si>
</sst>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3">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30" borderId="0" xfId="0" applyNumberFormat="1" applyFont="1" applyFill="1" applyBorder="1" applyAlignment="1">
      <alignment/>
    </xf>
    <xf numFmtId="49" fontId="0" fillId="30" borderId="0" xfId="0" applyNumberFormat="1" applyFont="1" applyFill="1" applyAlignment="1">
      <alignment/>
    </xf>
    <xf numFmtId="49" fontId="0" fillId="30" borderId="0" xfId="0" applyNumberFormat="1" applyFont="1" applyFill="1" applyBorder="1" applyAlignment="1">
      <alignment horizontal="center"/>
    </xf>
    <xf numFmtId="49" fontId="0" fillId="30" borderId="0" xfId="0" applyNumberFormat="1" applyFont="1" applyFill="1" applyAlignment="1">
      <alignment/>
    </xf>
    <xf numFmtId="49" fontId="0" fillId="30" borderId="0" xfId="0" applyNumberFormat="1" applyFont="1" applyFill="1" applyBorder="1" applyAlignment="1">
      <alignment/>
    </xf>
    <xf numFmtId="49" fontId="14" fillId="30" borderId="0" xfId="0" applyNumberFormat="1" applyFont="1" applyFill="1" applyAlignment="1">
      <alignment/>
    </xf>
    <xf numFmtId="49" fontId="6" fillId="30" borderId="10" xfId="0" applyNumberFormat="1" applyFont="1" applyFill="1" applyBorder="1" applyAlignment="1" applyProtection="1">
      <alignment horizontal="center" vertical="center"/>
      <protection/>
    </xf>
    <xf numFmtId="49" fontId="6" fillId="30" borderId="10" xfId="0" applyNumberFormat="1" applyFont="1" applyFill="1" applyBorder="1" applyAlignment="1" applyProtection="1">
      <alignment vertical="center"/>
      <protection/>
    </xf>
    <xf numFmtId="49" fontId="4" fillId="30" borderId="10" xfId="0" applyNumberFormat="1" applyFont="1" applyFill="1" applyBorder="1" applyAlignment="1" applyProtection="1">
      <alignment vertical="center"/>
      <protection/>
    </xf>
    <xf numFmtId="49" fontId="0" fillId="30" borderId="0" xfId="0" applyNumberFormat="1" applyFont="1" applyFill="1" applyBorder="1" applyAlignment="1">
      <alignment wrapText="1"/>
    </xf>
    <xf numFmtId="49" fontId="4" fillId="30" borderId="0" xfId="0" applyNumberFormat="1" applyFont="1" applyFill="1" applyAlignment="1">
      <alignment wrapText="1"/>
    </xf>
    <xf numFmtId="49" fontId="0" fillId="30" borderId="0" xfId="0" applyNumberFormat="1" applyFont="1" applyFill="1" applyAlignment="1">
      <alignment horizontal="center"/>
    </xf>
    <xf numFmtId="49" fontId="3" fillId="30" borderId="0" xfId="0" applyNumberFormat="1" applyFont="1" applyFill="1" applyAlignment="1">
      <alignment/>
    </xf>
    <xf numFmtId="0" fontId="0" fillId="30" borderId="10" xfId="0" applyNumberFormat="1" applyFont="1" applyFill="1" applyBorder="1" applyAlignment="1" applyProtection="1">
      <alignment vertical="center"/>
      <protection/>
    </xf>
    <xf numFmtId="3" fontId="6" fillId="31" borderId="10" xfId="0" applyNumberFormat="1" applyFont="1" applyFill="1" applyBorder="1" applyAlignment="1" applyProtection="1">
      <alignment horizontal="center" shrinkToFit="1"/>
      <protection locked="0"/>
    </xf>
    <xf numFmtId="3" fontId="6" fillId="31" borderId="14"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3" fontId="5" fillId="0" borderId="14" xfId="0" applyNumberFormat="1" applyFont="1" applyFill="1" applyBorder="1" applyAlignment="1" applyProtection="1">
      <alignment horizontal="left" vertic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left" vertical="center" shrinkToFit="1"/>
      <protection locked="0"/>
    </xf>
    <xf numFmtId="3" fontId="5" fillId="0"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protection locked="0"/>
    </xf>
    <xf numFmtId="41" fontId="6" fillId="31"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31" borderId="10" xfId="42" applyNumberFormat="1" applyFont="1" applyFill="1" applyBorder="1" applyAlignment="1" applyProtection="1">
      <alignment horizontal="right" shrinkToFit="1"/>
      <protection hidden="1"/>
    </xf>
    <xf numFmtId="41" fontId="22" fillId="31" borderId="10" xfId="0" applyNumberFormat="1" applyFont="1" applyFill="1" applyBorder="1" applyAlignment="1" applyProtection="1">
      <alignment horizontal="center" vertical="center" shrinkToFit="1"/>
      <protection/>
    </xf>
    <xf numFmtId="41" fontId="3" fillId="31" borderId="10" xfId="0" applyNumberFormat="1" applyFont="1" applyFill="1" applyBorder="1" applyAlignment="1" applyProtection="1">
      <alignment horizontal="right" vertical="center" shrinkToFit="1"/>
      <protection/>
    </xf>
    <xf numFmtId="41" fontId="0" fillId="31"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49" fontId="14" fillId="30" borderId="0" xfId="0" applyNumberFormat="1" applyFont="1" applyFill="1" applyBorder="1" applyAlignment="1">
      <alignment horizontal="center" wrapText="1"/>
    </xf>
    <xf numFmtId="0" fontId="0" fillId="0" borderId="10" xfId="0" applyBorder="1" applyAlignment="1">
      <alignment/>
    </xf>
    <xf numFmtId="0" fontId="0" fillId="31" borderId="10" xfId="0" applyFill="1" applyBorder="1" applyAlignment="1">
      <alignment/>
    </xf>
    <xf numFmtId="0" fontId="18" fillId="31" borderId="10" xfId="0" applyFont="1" applyFill="1" applyBorder="1" applyAlignment="1">
      <alignment/>
    </xf>
    <xf numFmtId="0" fontId="0" fillId="0" borderId="15" xfId="0" applyFill="1" applyBorder="1" applyAlignment="1">
      <alignment/>
    </xf>
    <xf numFmtId="0" fontId="14" fillId="30" borderId="0" xfId="0" applyNumberFormat="1" applyFont="1" applyFill="1" applyBorder="1" applyAlignment="1">
      <alignment horizontal="center" wrapText="1"/>
    </xf>
    <xf numFmtId="0" fontId="0" fillId="30" borderId="0" xfId="0" applyNumberFormat="1" applyFont="1" applyFill="1" applyBorder="1" applyAlignment="1">
      <alignment/>
    </xf>
    <xf numFmtId="0" fontId="1" fillId="30" borderId="0" xfId="0" applyNumberFormat="1" applyFont="1" applyFill="1" applyBorder="1" applyAlignment="1">
      <alignment/>
    </xf>
    <xf numFmtId="0" fontId="3" fillId="30" borderId="0" xfId="0" applyNumberFormat="1" applyFont="1" applyFill="1" applyBorder="1" applyAlignment="1">
      <alignment/>
    </xf>
    <xf numFmtId="0" fontId="13" fillId="30" borderId="0" xfId="0" applyNumberFormat="1" applyFont="1" applyFill="1" applyBorder="1" applyAlignment="1">
      <alignment horizontal="center" wrapText="1"/>
    </xf>
    <xf numFmtId="0" fontId="2" fillId="30" borderId="0" xfId="0" applyNumberFormat="1" applyFont="1" applyFill="1" applyBorder="1" applyAlignment="1">
      <alignment/>
    </xf>
    <xf numFmtId="0" fontId="0" fillId="30" borderId="0" xfId="0" applyNumberFormat="1" applyFont="1" applyFill="1" applyAlignment="1">
      <alignment/>
    </xf>
    <xf numFmtId="0" fontId="0" fillId="30" borderId="0" xfId="0" applyNumberFormat="1" applyFont="1" applyFill="1" applyAlignment="1">
      <alignment/>
    </xf>
    <xf numFmtId="0" fontId="4" fillId="30" borderId="0" xfId="0" applyNumberFormat="1" applyFont="1" applyFill="1" applyAlignment="1">
      <alignment wrapText="1"/>
    </xf>
    <xf numFmtId="0" fontId="0" fillId="31" borderId="15" xfId="0" applyFill="1" applyBorder="1" applyAlignment="1">
      <alignment/>
    </xf>
    <xf numFmtId="0" fontId="14" fillId="30" borderId="0" xfId="0" applyNumberFormat="1" applyFont="1" applyFill="1" applyBorder="1" applyAlignment="1">
      <alignment vertical="center"/>
    </xf>
    <xf numFmtId="0" fontId="13" fillId="30" borderId="0" xfId="0" applyNumberFormat="1" applyFont="1" applyFill="1" applyBorder="1" applyAlignment="1">
      <alignment wrapText="1"/>
    </xf>
    <xf numFmtId="0" fontId="13" fillId="30" borderId="0" xfId="0" applyNumberFormat="1" applyFont="1" applyFill="1" applyBorder="1" applyAlignment="1">
      <alignment vertical="center"/>
    </xf>
    <xf numFmtId="49" fontId="0" fillId="30" borderId="0" xfId="0" applyNumberFormat="1" applyFill="1" applyBorder="1" applyAlignment="1">
      <alignment/>
    </xf>
    <xf numFmtId="49" fontId="8" fillId="30" borderId="13" xfId="0" applyNumberFormat="1" applyFont="1" applyFill="1" applyBorder="1" applyAlignment="1" applyProtection="1">
      <alignment horizontal="center" vertical="center"/>
      <protection/>
    </xf>
    <xf numFmtId="49" fontId="0" fillId="30" borderId="0" xfId="0" applyNumberFormat="1" applyFont="1" applyFill="1" applyBorder="1" applyAlignment="1">
      <alignment/>
    </xf>
    <xf numFmtId="41" fontId="5" fillId="0" borderId="0" xfId="0" applyNumberFormat="1" applyFont="1" applyFill="1" applyAlignment="1" applyProtection="1">
      <alignment/>
      <protection locked="0"/>
    </xf>
    <xf numFmtId="41" fontId="3" fillId="31" borderId="10" xfId="42" applyNumberFormat="1" applyFont="1" applyFill="1" applyBorder="1" applyAlignment="1" applyProtection="1">
      <alignment horizontal="right" shrinkToFit="1"/>
      <protection hidden="1"/>
    </xf>
    <xf numFmtId="41" fontId="0" fillId="0" borderId="10" xfId="0" applyNumberFormat="1" applyFont="1" applyFill="1" applyBorder="1" applyAlignment="1" applyProtection="1">
      <alignment horizontal="right" vertical="center" shrinkToFit="1"/>
      <protection/>
    </xf>
    <xf numFmtId="41" fontId="0" fillId="0" borderId="10" xfId="42" applyNumberFormat="1" applyFont="1" applyFill="1" applyBorder="1" applyAlignment="1" applyProtection="1">
      <alignment horizontal="right" shrinkToFit="1"/>
      <protection hidden="1"/>
    </xf>
    <xf numFmtId="41" fontId="3" fillId="0" borderId="10" xfId="42" applyNumberFormat="1" applyFont="1" applyFill="1" applyBorder="1" applyAlignment="1" applyProtection="1">
      <alignment horizontal="right" shrinkToFit="1"/>
      <protection hidden="1"/>
    </xf>
    <xf numFmtId="41" fontId="0" fillId="31" borderId="10" xfId="0" applyNumberFormat="1" applyFont="1" applyFill="1" applyBorder="1" applyAlignment="1" applyProtection="1">
      <alignment horizontal="right" vertical="center" shrinkToFit="1"/>
      <protection/>
    </xf>
    <xf numFmtId="41" fontId="0" fillId="0" borderId="10" xfId="42" applyNumberFormat="1" applyFont="1" applyFill="1" applyBorder="1" applyAlignment="1" applyProtection="1">
      <alignment horizontal="right" shrinkToFit="1"/>
      <protection locked="0"/>
    </xf>
    <xf numFmtId="1" fontId="0" fillId="30" borderId="0" xfId="0" applyNumberFormat="1" applyFill="1" applyAlignment="1">
      <alignment/>
    </xf>
    <xf numFmtId="0" fontId="0" fillId="30" borderId="10" xfId="0" applyNumberFormat="1" applyFont="1" applyFill="1" applyBorder="1" applyAlignment="1" applyProtection="1">
      <alignment vertical="center"/>
      <protection/>
    </xf>
    <xf numFmtId="1" fontId="0" fillId="30" borderId="0" xfId="0" applyNumberFormat="1" applyFont="1" applyFill="1" applyAlignment="1">
      <alignment/>
    </xf>
    <xf numFmtId="10" fontId="0" fillId="31" borderId="10" xfId="59" applyNumberFormat="1" applyFont="1" applyFill="1" applyBorder="1" applyAlignment="1">
      <alignment shrinkToFit="1"/>
    </xf>
    <xf numFmtId="2" fontId="0" fillId="30" borderId="0" xfId="0" applyNumberForma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14" xfId="0" applyNumberFormat="1" applyFont="1" applyFill="1" applyBorder="1" applyAlignment="1">
      <alignment horizontal="center" vertical="center" wrapText="1"/>
    </xf>
    <xf numFmtId="49" fontId="7" fillId="0" borderId="16"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11" xfId="0" applyNumberFormat="1" applyFont="1" applyFill="1" applyBorder="1" applyAlignment="1">
      <alignment horizontal="center" vertical="center" wrapText="1"/>
    </xf>
    <xf numFmtId="0" fontId="4" fillId="0" borderId="15" xfId="0" applyFont="1" applyFill="1" applyBorder="1" applyAlignment="1">
      <alignment/>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16"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7"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16"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0" fontId="0" fillId="32"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4" fillId="30" borderId="0" xfId="0" applyNumberFormat="1" applyFont="1" applyFill="1" applyBorder="1" applyAlignment="1">
      <alignment horizontal="center" wrapText="1"/>
    </xf>
    <xf numFmtId="0" fontId="13" fillId="30" borderId="0" xfId="0" applyNumberFormat="1" applyFont="1" applyFill="1" applyBorder="1" applyAlignment="1">
      <alignment horizontal="center" wrapText="1"/>
    </xf>
    <xf numFmtId="0" fontId="13" fillId="30" borderId="0" xfId="0" applyNumberFormat="1" applyFont="1" applyFill="1" applyBorder="1" applyAlignment="1">
      <alignment horizontal="center" vertical="center"/>
    </xf>
    <xf numFmtId="49" fontId="13" fillId="30" borderId="0" xfId="0" applyNumberFormat="1" applyFont="1" applyFill="1" applyAlignment="1">
      <alignment horizontal="center"/>
    </xf>
    <xf numFmtId="49" fontId="13" fillId="30" borderId="0" xfId="0" applyNumberFormat="1" applyFont="1" applyFill="1" applyAlignment="1">
      <alignment horizontal="center" wrapText="1"/>
    </xf>
    <xf numFmtId="0" fontId="14" fillId="30" borderId="0" xfId="0" applyNumberFormat="1" applyFont="1" applyFill="1" applyAlignment="1">
      <alignment horizontal="center"/>
    </xf>
    <xf numFmtId="49" fontId="21" fillId="30" borderId="10" xfId="0" applyNumberFormat="1" applyFont="1" applyFill="1" applyBorder="1" applyAlignment="1">
      <alignment horizontal="center" vertical="center" wrapText="1"/>
    </xf>
    <xf numFmtId="1" fontId="6" fillId="30" borderId="10" xfId="0" applyNumberFormat="1" applyFont="1" applyFill="1" applyBorder="1" applyAlignment="1">
      <alignment horizontal="center" vertical="center"/>
    </xf>
    <xf numFmtId="49" fontId="0" fillId="30" borderId="0" xfId="0" applyNumberFormat="1" applyFont="1" applyFill="1" applyAlignment="1">
      <alignment horizontal="left"/>
    </xf>
    <xf numFmtId="0" fontId="0" fillId="30" borderId="0" xfId="0" applyNumberFormat="1" applyFill="1" applyBorder="1" applyAlignment="1">
      <alignment horizontal="left" wrapText="1"/>
    </xf>
    <xf numFmtId="0" fontId="0" fillId="30" borderId="0" xfId="0" applyNumberFormat="1" applyFont="1" applyFill="1" applyBorder="1" applyAlignment="1">
      <alignment horizontal="left" wrapText="1"/>
    </xf>
    <xf numFmtId="0" fontId="14" fillId="30" borderId="0" xfId="0" applyNumberFormat="1" applyFont="1" applyFill="1" applyBorder="1" applyAlignment="1">
      <alignment horizontal="center" vertical="center"/>
    </xf>
    <xf numFmtId="49" fontId="14" fillId="30" borderId="17" xfId="0" applyNumberFormat="1" applyFont="1" applyFill="1" applyBorder="1" applyAlignment="1">
      <alignment horizontal="center" wrapText="1"/>
    </xf>
    <xf numFmtId="49" fontId="21" fillId="30" borderId="10" xfId="0" applyNumberFormat="1" applyFont="1" applyFill="1" applyBorder="1" applyAlignment="1" applyProtection="1">
      <alignment horizontal="center" vertical="center" wrapText="1"/>
      <protection/>
    </xf>
    <xf numFmtId="49" fontId="14" fillId="30" borderId="17" xfId="0" applyNumberFormat="1" applyFont="1" applyFill="1" applyBorder="1" applyAlignment="1">
      <alignment horizontal="center" vertical="center"/>
    </xf>
    <xf numFmtId="49" fontId="0" fillId="30" borderId="0" xfId="0" applyNumberFormat="1" applyFill="1" applyBorder="1" applyAlignment="1">
      <alignment horizontal="left" wrapText="1"/>
    </xf>
    <xf numFmtId="49" fontId="0" fillId="30" borderId="0" xfId="0" applyNumberFormat="1" applyFont="1" applyFill="1" applyBorder="1" applyAlignment="1">
      <alignment horizontal="left" wrapText="1"/>
    </xf>
    <xf numFmtId="49" fontId="6" fillId="30" borderId="23" xfId="0" applyNumberFormat="1" applyFont="1" applyFill="1" applyBorder="1" applyAlignment="1" applyProtection="1">
      <alignment horizontal="center" vertical="center" wrapText="1"/>
      <protection/>
    </xf>
    <xf numFmtId="49" fontId="6" fillId="30" borderId="24" xfId="0" applyNumberFormat="1" applyFont="1" applyFill="1" applyBorder="1" applyAlignment="1" applyProtection="1">
      <alignment horizontal="center" vertical="center" wrapText="1"/>
      <protection/>
    </xf>
    <xf numFmtId="49" fontId="3" fillId="30" borderId="14" xfId="0" applyNumberFormat="1" applyFont="1" applyFill="1" applyBorder="1" applyAlignment="1" applyProtection="1">
      <alignment horizontal="center" vertical="center" wrapText="1"/>
      <protection/>
    </xf>
    <xf numFmtId="49" fontId="3" fillId="30" borderId="16" xfId="0" applyNumberFormat="1" applyFont="1" applyFill="1" applyBorder="1" applyAlignment="1" applyProtection="1">
      <alignment horizontal="center" vertical="center" wrapText="1"/>
      <protection/>
    </xf>
    <xf numFmtId="0" fontId="7" fillId="30" borderId="10" xfId="0" applyNumberFormat="1" applyFont="1" applyFill="1" applyBorder="1" applyAlignment="1">
      <alignment horizontal="center" vertical="center" wrapText="1"/>
    </xf>
    <xf numFmtId="49" fontId="11" fillId="30" borderId="10" xfId="0" applyNumberFormat="1" applyFont="1" applyFill="1" applyBorder="1" applyAlignment="1" applyProtection="1">
      <alignment horizontal="center" vertical="center" wrapText="1"/>
      <protection/>
    </xf>
    <xf numFmtId="49" fontId="11" fillId="30" borderId="10" xfId="0" applyNumberFormat="1" applyFont="1" applyFill="1" applyBorder="1" applyAlignment="1">
      <alignment horizontal="center" vertical="center" wrapText="1"/>
    </xf>
    <xf numFmtId="49" fontId="13" fillId="30" borderId="0" xfId="0" applyNumberFormat="1" applyFont="1" applyFill="1" applyBorder="1" applyAlignment="1">
      <alignment horizontal="center" vertical="center"/>
    </xf>
    <xf numFmtId="49" fontId="13" fillId="30" borderId="0" xfId="0" applyNumberFormat="1" applyFont="1" applyFill="1" applyBorder="1" applyAlignment="1">
      <alignment horizontal="center" wrapText="1"/>
    </xf>
    <xf numFmtId="49" fontId="8" fillId="30" borderId="10" xfId="0" applyNumberFormat="1" applyFont="1" applyFill="1" applyBorder="1" applyAlignment="1" applyProtection="1">
      <alignment horizontal="center" vertical="center" wrapText="1"/>
      <protection/>
    </xf>
    <xf numFmtId="49" fontId="8" fillId="30" borderId="10" xfId="0" applyNumberFormat="1" applyFont="1" applyFill="1" applyBorder="1" applyAlignment="1">
      <alignment horizontal="center" vertical="center" wrapText="1"/>
    </xf>
    <xf numFmtId="0" fontId="14" fillId="30" borderId="17" xfId="0" applyNumberFormat="1" applyFont="1" applyFill="1" applyBorder="1" applyAlignment="1">
      <alignment horizontal="center" vertical="center"/>
    </xf>
    <xf numFmtId="49" fontId="0" fillId="30" borderId="12" xfId="0" applyNumberFormat="1" applyFill="1" applyBorder="1" applyAlignment="1">
      <alignment horizontal="left"/>
    </xf>
    <xf numFmtId="49" fontId="0" fillId="30" borderId="12"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3049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2" name="Text Box 1"/>
        <xdr:cNvSpPr txBox="1">
          <a:spLocks noChangeArrowheads="1"/>
        </xdr:cNvSpPr>
      </xdr:nvSpPr>
      <xdr:spPr>
        <a:xfrm>
          <a:off x="13049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xdr:nvSpPr>
        <xdr:cNvPr id="3" name="Text Box 1"/>
        <xdr:cNvSpPr txBox="1">
          <a:spLocks noChangeArrowheads="1"/>
        </xdr:cNvSpPr>
      </xdr:nvSpPr>
      <xdr:spPr>
        <a:xfrm>
          <a:off x="1304925" y="257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93" t="s">
        <v>14</v>
      </c>
      <c r="B1" s="93"/>
      <c r="C1" s="99" t="s">
        <v>45</v>
      </c>
      <c r="D1" s="99"/>
      <c r="E1" s="99"/>
      <c r="F1" s="94" t="s">
        <v>41</v>
      </c>
      <c r="G1" s="94"/>
      <c r="H1" s="94"/>
    </row>
    <row r="2" spans="1:8" ht="33.75" customHeight="1">
      <c r="A2" s="95" t="s">
        <v>48</v>
      </c>
      <c r="B2" s="95"/>
      <c r="C2" s="99"/>
      <c r="D2" s="99"/>
      <c r="E2" s="99"/>
      <c r="F2" s="96" t="s">
        <v>42</v>
      </c>
      <c r="G2" s="96"/>
      <c r="H2" s="96"/>
    </row>
    <row r="3" spans="1:8" ht="19.5" customHeight="1">
      <c r="A3" s="4" t="s">
        <v>36</v>
      </c>
      <c r="B3" s="4"/>
      <c r="C3" s="22"/>
      <c r="D3" s="22"/>
      <c r="E3" s="22"/>
      <c r="F3" s="96" t="s">
        <v>43</v>
      </c>
      <c r="G3" s="96"/>
      <c r="H3" s="96"/>
    </row>
    <row r="4" spans="1:8" s="5" customFormat="1" ht="19.5" customHeight="1">
      <c r="A4" s="4"/>
      <c r="B4" s="4"/>
      <c r="D4" s="6"/>
      <c r="F4" s="7" t="s">
        <v>44</v>
      </c>
      <c r="G4" s="7"/>
      <c r="H4" s="7"/>
    </row>
    <row r="5" spans="1:8" s="21" customFormat="1" ht="36" customHeight="1">
      <c r="A5" s="112" t="s">
        <v>32</v>
      </c>
      <c r="B5" s="113"/>
      <c r="C5" s="116" t="s">
        <v>39</v>
      </c>
      <c r="D5" s="117"/>
      <c r="E5" s="118" t="s">
        <v>38</v>
      </c>
      <c r="F5" s="118"/>
      <c r="G5" s="118"/>
      <c r="H5" s="98"/>
    </row>
    <row r="6" spans="1:8" s="21" customFormat="1" ht="20.25" customHeight="1">
      <c r="A6" s="114"/>
      <c r="B6" s="115"/>
      <c r="C6" s="100" t="s">
        <v>2</v>
      </c>
      <c r="D6" s="100" t="s">
        <v>46</v>
      </c>
      <c r="E6" s="97" t="s">
        <v>40</v>
      </c>
      <c r="F6" s="98"/>
      <c r="G6" s="97" t="s">
        <v>47</v>
      </c>
      <c r="H6" s="98"/>
    </row>
    <row r="7" spans="1:8" s="21" customFormat="1" ht="52.5" customHeight="1">
      <c r="A7" s="114"/>
      <c r="B7" s="115"/>
      <c r="C7" s="101"/>
      <c r="D7" s="101"/>
      <c r="E7" s="3" t="s">
        <v>2</v>
      </c>
      <c r="F7" s="3" t="s">
        <v>6</v>
      </c>
      <c r="G7" s="3" t="s">
        <v>2</v>
      </c>
      <c r="H7" s="3" t="s">
        <v>6</v>
      </c>
    </row>
    <row r="8" spans="1:8" ht="15" customHeight="1">
      <c r="A8" s="103" t="s">
        <v>4</v>
      </c>
      <c r="B8" s="104"/>
      <c r="C8" s="8">
        <v>1</v>
      </c>
      <c r="D8" s="8" t="s">
        <v>25</v>
      </c>
      <c r="E8" s="8" t="s">
        <v>26</v>
      </c>
      <c r="F8" s="8" t="s">
        <v>33</v>
      </c>
      <c r="G8" s="8" t="s">
        <v>34</v>
      </c>
      <c r="H8" s="8" t="s">
        <v>35</v>
      </c>
    </row>
    <row r="9" spans="1:8" ht="26.25" customHeight="1">
      <c r="A9" s="105" t="s">
        <v>19</v>
      </c>
      <c r="B9" s="106"/>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24</v>
      </c>
      <c r="B12" s="2" t="s">
        <v>9</v>
      </c>
      <c r="C12" s="2"/>
      <c r="D12" s="11"/>
      <c r="E12" s="11"/>
      <c r="F12" s="11"/>
      <c r="G12" s="11"/>
      <c r="H12" s="11"/>
    </row>
    <row r="13" spans="1:8" ht="24.75" customHeight="1">
      <c r="A13" s="14" t="s">
        <v>25</v>
      </c>
      <c r="B13" s="2" t="s">
        <v>9</v>
      </c>
      <c r="C13" s="2"/>
      <c r="D13" s="11"/>
      <c r="E13" s="11"/>
      <c r="F13" s="11"/>
      <c r="G13" s="11"/>
      <c r="H13" s="11"/>
    </row>
    <row r="14" spans="1:8" ht="24.75" customHeight="1">
      <c r="A14" s="14" t="s">
        <v>26</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07" t="s">
        <v>31</v>
      </c>
      <c r="C16" s="107"/>
      <c r="D16" s="24"/>
      <c r="E16" s="109" t="s">
        <v>12</v>
      </c>
      <c r="F16" s="109"/>
      <c r="G16" s="109"/>
      <c r="H16" s="109"/>
    </row>
    <row r="17" spans="2:8" ht="15.75" customHeight="1">
      <c r="B17" s="107"/>
      <c r="C17" s="107"/>
      <c r="D17" s="24"/>
      <c r="E17" s="110" t="s">
        <v>21</v>
      </c>
      <c r="F17" s="110"/>
      <c r="G17" s="110"/>
      <c r="H17" s="110"/>
    </row>
    <row r="18" spans="2:8" s="25" customFormat="1" ht="15.75" customHeight="1">
      <c r="B18" s="107"/>
      <c r="C18" s="107"/>
      <c r="D18" s="26"/>
      <c r="E18" s="111" t="s">
        <v>30</v>
      </c>
      <c r="F18" s="111"/>
      <c r="G18" s="111"/>
      <c r="H18" s="111"/>
    </row>
    <row r="20" ht="15.75">
      <c r="B20" s="17"/>
    </row>
    <row r="22" ht="15.75" hidden="1">
      <c r="A22" s="18" t="s">
        <v>22</v>
      </c>
    </row>
    <row r="23" spans="1:3" ht="15.75" hidden="1">
      <c r="A23" s="19"/>
      <c r="B23" s="108" t="s">
        <v>27</v>
      </c>
      <c r="C23" s="108"/>
    </row>
    <row r="24" spans="1:8" ht="15.75" customHeight="1" hidden="1">
      <c r="A24" s="20" t="s">
        <v>13</v>
      </c>
      <c r="B24" s="102" t="s">
        <v>28</v>
      </c>
      <c r="C24" s="102"/>
      <c r="D24" s="20"/>
      <c r="E24" s="20"/>
      <c r="F24" s="20"/>
      <c r="G24" s="20"/>
      <c r="H24" s="20"/>
    </row>
    <row r="25" spans="1:8" ht="15" customHeight="1" hidden="1">
      <c r="A25" s="20"/>
      <c r="B25" s="102" t="s">
        <v>29</v>
      </c>
      <c r="C25" s="102"/>
      <c r="D25" s="102"/>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17" sqref="B17"/>
    </sheetView>
  </sheetViews>
  <sheetFormatPr defaultColWidth="9.00390625" defaultRowHeight="15.75"/>
  <cols>
    <col min="1" max="1" width="23.50390625" style="0" customWidth="1"/>
    <col min="2" max="2" width="66.125" style="0" customWidth="1"/>
  </cols>
  <sheetData>
    <row r="2" spans="1:2" ht="62.25" customHeight="1">
      <c r="A2" s="119" t="s">
        <v>111</v>
      </c>
      <c r="B2" s="119"/>
    </row>
    <row r="3" spans="1:2" ht="22.5" customHeight="1">
      <c r="A3" s="61" t="s">
        <v>112</v>
      </c>
      <c r="B3" s="62" t="s">
        <v>147</v>
      </c>
    </row>
    <row r="4" spans="1:2" ht="22.5" customHeight="1">
      <c r="A4" s="61" t="s">
        <v>113</v>
      </c>
      <c r="B4" s="62" t="s">
        <v>134</v>
      </c>
    </row>
    <row r="5" spans="1:2" ht="22.5" customHeight="1">
      <c r="A5" s="61" t="s">
        <v>114</v>
      </c>
      <c r="B5" s="63" t="s">
        <v>107</v>
      </c>
    </row>
    <row r="6" spans="1:2" ht="22.5" customHeight="1">
      <c r="A6" s="61" t="s">
        <v>115</v>
      </c>
      <c r="B6" s="63" t="s">
        <v>75</v>
      </c>
    </row>
    <row r="7" spans="1:2" ht="22.5" customHeight="1">
      <c r="A7" s="61" t="s">
        <v>116</v>
      </c>
      <c r="B7" s="63" t="s">
        <v>120</v>
      </c>
    </row>
    <row r="8" spans="1:2" ht="15.75">
      <c r="A8" s="64" t="s">
        <v>117</v>
      </c>
      <c r="B8" s="74" t="s">
        <v>148</v>
      </c>
    </row>
    <row r="9" ht="15.75">
      <c r="B9" s="63" t="s">
        <v>121</v>
      </c>
    </row>
    <row r="10" spans="1:2" ht="62.25" customHeight="1">
      <c r="A10" s="120" t="s">
        <v>118</v>
      </c>
      <c r="B10" s="120"/>
    </row>
    <row r="11" spans="1:2" ht="15.75">
      <c r="A11" s="121" t="s">
        <v>119</v>
      </c>
      <c r="B11" s="121"/>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9"/>
  </sheetPr>
  <dimension ref="A1:V78"/>
  <sheetViews>
    <sheetView zoomScalePageLayoutView="0" workbookViewId="0" topLeftCell="A8">
      <selection activeCell="H12" activeCellId="1" sqref="F12 H12"/>
    </sheetView>
  </sheetViews>
  <sheetFormatPr defaultColWidth="9.00390625" defaultRowHeight="15.75"/>
  <cols>
    <col min="1" max="1" width="3.50390625" style="28" customWidth="1"/>
    <col min="2" max="2" width="16.00390625" style="28" customWidth="1"/>
    <col min="3" max="3" width="9.00390625" style="28" customWidth="1"/>
    <col min="4" max="5" width="7.375" style="28" customWidth="1"/>
    <col min="6" max="6" width="6.50390625" style="28" customWidth="1"/>
    <col min="7" max="7" width="6.125" style="28" customWidth="1"/>
    <col min="8" max="8" width="8.87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7.50390625" style="28" customWidth="1"/>
    <col min="18" max="18" width="8.75390625" style="28" customWidth="1"/>
    <col min="19" max="19" width="4.75390625" style="28" customWidth="1"/>
    <col min="20" max="16384" width="9.00390625" style="28" customWidth="1"/>
  </cols>
  <sheetData>
    <row r="1" spans="1:19" ht="20.25" customHeight="1">
      <c r="A1" s="30" t="s">
        <v>15</v>
      </c>
      <c r="B1" s="30"/>
      <c r="C1" s="30"/>
      <c r="E1" s="125" t="s">
        <v>37</v>
      </c>
      <c r="F1" s="125"/>
      <c r="G1" s="125"/>
      <c r="H1" s="125"/>
      <c r="I1" s="125"/>
      <c r="J1" s="125"/>
      <c r="K1" s="125"/>
      <c r="L1" s="125"/>
      <c r="M1" s="125"/>
      <c r="N1" s="125"/>
      <c r="O1" s="125"/>
      <c r="P1" s="78" t="s">
        <v>132</v>
      </c>
      <c r="Q1" s="31"/>
      <c r="R1" s="31"/>
      <c r="S1" s="31"/>
    </row>
    <row r="2" spans="1:19" ht="17.25" customHeight="1">
      <c r="A2" s="130" t="s">
        <v>73</v>
      </c>
      <c r="B2" s="130"/>
      <c r="C2" s="130"/>
      <c r="D2" s="130"/>
      <c r="E2" s="126" t="s">
        <v>20</v>
      </c>
      <c r="F2" s="126"/>
      <c r="G2" s="126"/>
      <c r="H2" s="126"/>
      <c r="I2" s="126"/>
      <c r="J2" s="126"/>
      <c r="K2" s="126"/>
      <c r="L2" s="126"/>
      <c r="M2" s="126"/>
      <c r="N2" s="126"/>
      <c r="O2" s="126"/>
      <c r="P2" s="131" t="str">
        <f>Sheet1!B4</f>
        <v>Cục THADS tỉnh Thái Bình</v>
      </c>
      <c r="Q2" s="132"/>
      <c r="R2" s="132"/>
      <c r="S2" s="132"/>
    </row>
    <row r="3" spans="1:19" ht="14.25" customHeight="1">
      <c r="A3" s="130" t="s">
        <v>74</v>
      </c>
      <c r="B3" s="130"/>
      <c r="C3" s="130"/>
      <c r="D3" s="130"/>
      <c r="E3" s="127" t="str">
        <f>Sheet1!B3</f>
        <v>11 tháng / năm 2017</v>
      </c>
      <c r="F3" s="127"/>
      <c r="G3" s="127"/>
      <c r="H3" s="127"/>
      <c r="I3" s="127"/>
      <c r="J3" s="127"/>
      <c r="K3" s="127"/>
      <c r="L3" s="127"/>
      <c r="M3" s="127"/>
      <c r="N3" s="127"/>
      <c r="O3" s="127"/>
      <c r="P3" s="78" t="s">
        <v>136</v>
      </c>
      <c r="Q3" s="32"/>
      <c r="R3" s="31"/>
      <c r="S3" s="31"/>
    </row>
    <row r="4" spans="1:19" ht="14.25" customHeight="1">
      <c r="A4" s="30" t="s">
        <v>57</v>
      </c>
      <c r="B4" s="30"/>
      <c r="C4" s="30"/>
      <c r="D4" s="30"/>
      <c r="E4" s="30"/>
      <c r="F4" s="30"/>
      <c r="G4" s="30"/>
      <c r="H4" s="30"/>
      <c r="I4" s="30"/>
      <c r="J4" s="30"/>
      <c r="K4" s="30"/>
      <c r="L4" s="30"/>
      <c r="M4" s="30"/>
      <c r="N4" s="38"/>
      <c r="O4" s="38"/>
      <c r="P4" s="137" t="s">
        <v>135</v>
      </c>
      <c r="Q4" s="138"/>
      <c r="R4" s="138"/>
      <c r="S4" s="138"/>
    </row>
    <row r="5" spans="2:19" ht="12.75" customHeight="1">
      <c r="B5" s="39"/>
      <c r="C5" s="39"/>
      <c r="Q5" s="29" t="s">
        <v>72</v>
      </c>
      <c r="R5" s="31"/>
      <c r="S5" s="31"/>
    </row>
    <row r="6" spans="1:19" s="80" customFormat="1" ht="22.5" customHeight="1">
      <c r="A6" s="143" t="s">
        <v>32</v>
      </c>
      <c r="B6" s="143"/>
      <c r="C6" s="144" t="s">
        <v>58</v>
      </c>
      <c r="D6" s="145"/>
      <c r="E6" s="145"/>
      <c r="F6" s="128" t="s">
        <v>50</v>
      </c>
      <c r="G6" s="128" t="s">
        <v>59</v>
      </c>
      <c r="H6" s="129" t="s">
        <v>51</v>
      </c>
      <c r="I6" s="129"/>
      <c r="J6" s="129"/>
      <c r="K6" s="129"/>
      <c r="L6" s="129"/>
      <c r="M6" s="129"/>
      <c r="N6" s="129"/>
      <c r="O6" s="129"/>
      <c r="P6" s="129"/>
      <c r="Q6" s="129"/>
      <c r="R6" s="135" t="s">
        <v>60</v>
      </c>
      <c r="S6" s="135" t="s">
        <v>61</v>
      </c>
    </row>
    <row r="7" spans="1:19" s="31" customFormat="1" ht="16.5" customHeight="1">
      <c r="A7" s="143"/>
      <c r="B7" s="143"/>
      <c r="C7" s="135" t="s">
        <v>23</v>
      </c>
      <c r="D7" s="135" t="s">
        <v>5</v>
      </c>
      <c r="E7" s="128"/>
      <c r="F7" s="128"/>
      <c r="G7" s="128"/>
      <c r="H7" s="128" t="s">
        <v>18</v>
      </c>
      <c r="I7" s="135" t="s">
        <v>52</v>
      </c>
      <c r="J7" s="135"/>
      <c r="K7" s="135"/>
      <c r="L7" s="135"/>
      <c r="M7" s="135"/>
      <c r="N7" s="135"/>
      <c r="O7" s="135"/>
      <c r="P7" s="135"/>
      <c r="Q7" s="128" t="s">
        <v>62</v>
      </c>
      <c r="R7" s="128"/>
      <c r="S7" s="128"/>
    </row>
    <row r="8" spans="1:19" s="80" customFormat="1" ht="15.75" customHeight="1">
      <c r="A8" s="143"/>
      <c r="B8" s="143"/>
      <c r="C8" s="128"/>
      <c r="D8" s="128"/>
      <c r="E8" s="128"/>
      <c r="F8" s="128"/>
      <c r="G8" s="128"/>
      <c r="H8" s="128"/>
      <c r="I8" s="128" t="s">
        <v>18</v>
      </c>
      <c r="J8" s="135" t="s">
        <v>5</v>
      </c>
      <c r="K8" s="135"/>
      <c r="L8" s="135"/>
      <c r="M8" s="135"/>
      <c r="N8" s="135"/>
      <c r="O8" s="135"/>
      <c r="P8" s="135"/>
      <c r="Q8" s="128"/>
      <c r="R8" s="128"/>
      <c r="S8" s="128"/>
    </row>
    <row r="9" spans="1:19" s="80" customFormat="1" ht="15.75" customHeight="1">
      <c r="A9" s="143"/>
      <c r="B9" s="143"/>
      <c r="C9" s="128"/>
      <c r="D9" s="135" t="s">
        <v>63</v>
      </c>
      <c r="E9" s="135" t="s">
        <v>64</v>
      </c>
      <c r="F9" s="128"/>
      <c r="G9" s="128"/>
      <c r="H9" s="128"/>
      <c r="I9" s="128"/>
      <c r="J9" s="135" t="s">
        <v>65</v>
      </c>
      <c r="K9" s="135" t="s">
        <v>66</v>
      </c>
      <c r="L9" s="128" t="s">
        <v>53</v>
      </c>
      <c r="M9" s="128" t="s">
        <v>67</v>
      </c>
      <c r="N9" s="128" t="s">
        <v>54</v>
      </c>
      <c r="O9" s="128" t="s">
        <v>68</v>
      </c>
      <c r="P9" s="128" t="s">
        <v>69</v>
      </c>
      <c r="Q9" s="128"/>
      <c r="R9" s="128"/>
      <c r="S9" s="128"/>
    </row>
    <row r="10" spans="1:19" s="80" customFormat="1" ht="60.75" customHeight="1">
      <c r="A10" s="143"/>
      <c r="B10" s="143"/>
      <c r="C10" s="128"/>
      <c r="D10" s="128"/>
      <c r="E10" s="128"/>
      <c r="F10" s="128"/>
      <c r="G10" s="128"/>
      <c r="H10" s="128"/>
      <c r="I10" s="128"/>
      <c r="J10" s="135"/>
      <c r="K10" s="135"/>
      <c r="L10" s="128"/>
      <c r="M10" s="128"/>
      <c r="N10" s="128" t="s">
        <v>54</v>
      </c>
      <c r="O10" s="128" t="s">
        <v>68</v>
      </c>
      <c r="P10" s="128" t="s">
        <v>69</v>
      </c>
      <c r="Q10" s="128"/>
      <c r="R10" s="128"/>
      <c r="S10" s="128"/>
    </row>
    <row r="11" spans="1:19" ht="13.5" customHeight="1">
      <c r="A11" s="139" t="s">
        <v>4</v>
      </c>
      <c r="B11" s="140"/>
      <c r="C11" s="79">
        <v>1</v>
      </c>
      <c r="D11" s="79">
        <v>2</v>
      </c>
      <c r="E11" s="79">
        <v>3</v>
      </c>
      <c r="F11" s="79">
        <v>4</v>
      </c>
      <c r="G11" s="79">
        <v>5</v>
      </c>
      <c r="H11" s="79">
        <v>6</v>
      </c>
      <c r="I11" s="79">
        <v>7</v>
      </c>
      <c r="J11" s="79">
        <v>8</v>
      </c>
      <c r="K11" s="79">
        <v>9</v>
      </c>
      <c r="L11" s="79">
        <v>10</v>
      </c>
      <c r="M11" s="79">
        <v>11</v>
      </c>
      <c r="N11" s="79">
        <v>12</v>
      </c>
      <c r="O11" s="79">
        <v>13</v>
      </c>
      <c r="P11" s="79">
        <v>14</v>
      </c>
      <c r="Q11" s="79">
        <v>15</v>
      </c>
      <c r="R11" s="79">
        <v>16</v>
      </c>
      <c r="S11" s="79">
        <v>17</v>
      </c>
    </row>
    <row r="12" spans="1:19" ht="13.5" customHeight="1">
      <c r="A12" s="141" t="s">
        <v>17</v>
      </c>
      <c r="B12" s="142"/>
      <c r="C12" s="57">
        <f>+C13+C21</f>
        <v>7184</v>
      </c>
      <c r="D12" s="57">
        <f aca="true" t="shared" si="0" ref="D12:R12">+D13+D21</f>
        <v>2692</v>
      </c>
      <c r="E12" s="57">
        <f t="shared" si="0"/>
        <v>4492</v>
      </c>
      <c r="F12" s="57">
        <f t="shared" si="0"/>
        <v>70</v>
      </c>
      <c r="G12" s="57">
        <f t="shared" si="0"/>
        <v>0</v>
      </c>
      <c r="H12" s="82">
        <f aca="true" t="shared" si="1" ref="H12:H43">+I12+Q12</f>
        <v>7114</v>
      </c>
      <c r="I12" s="82">
        <f aca="true" t="shared" si="2" ref="I12:I43">+SUM(J12:P12)</f>
        <v>5213</v>
      </c>
      <c r="J12" s="57">
        <f t="shared" si="0"/>
        <v>4008</v>
      </c>
      <c r="K12" s="57">
        <f t="shared" si="0"/>
        <v>147</v>
      </c>
      <c r="L12" s="57">
        <f t="shared" si="0"/>
        <v>1041</v>
      </c>
      <c r="M12" s="57">
        <f t="shared" si="0"/>
        <v>4</v>
      </c>
      <c r="N12" s="57">
        <f t="shared" si="0"/>
        <v>6</v>
      </c>
      <c r="O12" s="57">
        <f t="shared" si="0"/>
        <v>0</v>
      </c>
      <c r="P12" s="57">
        <f t="shared" si="0"/>
        <v>7</v>
      </c>
      <c r="Q12" s="57">
        <f t="shared" si="0"/>
        <v>1901</v>
      </c>
      <c r="R12" s="57">
        <f t="shared" si="0"/>
        <v>2959</v>
      </c>
      <c r="S12" s="91">
        <f aca="true" t="shared" si="3" ref="S12:S65">+SUM(J12:K12)/I12</f>
        <v>0.7970458469211587</v>
      </c>
    </row>
    <row r="13" spans="1:19" ht="13.5" customHeight="1">
      <c r="A13" s="33" t="s">
        <v>0</v>
      </c>
      <c r="B13" s="34" t="s">
        <v>49</v>
      </c>
      <c r="C13" s="82">
        <f>+D13+E13</f>
        <v>365</v>
      </c>
      <c r="D13" s="57">
        <f>+SUM(D14:D20)</f>
        <v>157</v>
      </c>
      <c r="E13" s="57">
        <f aca="true" t="shared" si="4" ref="E13:Q13">+SUM(E14:E20)</f>
        <v>208</v>
      </c>
      <c r="F13" s="57">
        <f t="shared" si="4"/>
        <v>4</v>
      </c>
      <c r="G13" s="57">
        <f t="shared" si="4"/>
        <v>0</v>
      </c>
      <c r="H13" s="57">
        <f t="shared" si="4"/>
        <v>361</v>
      </c>
      <c r="I13" s="57">
        <f t="shared" si="4"/>
        <v>270</v>
      </c>
      <c r="J13" s="57">
        <f t="shared" si="4"/>
        <v>197</v>
      </c>
      <c r="K13" s="57">
        <f t="shared" si="4"/>
        <v>4</v>
      </c>
      <c r="L13" s="57">
        <f t="shared" si="4"/>
        <v>67</v>
      </c>
      <c r="M13" s="57">
        <f t="shared" si="4"/>
        <v>0</v>
      </c>
      <c r="N13" s="57">
        <f t="shared" si="4"/>
        <v>2</v>
      </c>
      <c r="O13" s="57">
        <f t="shared" si="4"/>
        <v>0</v>
      </c>
      <c r="P13" s="57">
        <f t="shared" si="4"/>
        <v>0</v>
      </c>
      <c r="Q13" s="57">
        <f t="shared" si="4"/>
        <v>91</v>
      </c>
      <c r="R13" s="57">
        <f>+SUM(R14:R20)</f>
        <v>160</v>
      </c>
      <c r="S13" s="91">
        <f t="shared" si="3"/>
        <v>0.7444444444444445</v>
      </c>
    </row>
    <row r="14" spans="1:22" ht="13.5" customHeight="1">
      <c r="A14" s="40">
        <v>1</v>
      </c>
      <c r="B14" s="35" t="s">
        <v>110</v>
      </c>
      <c r="C14" s="82">
        <f aca="true" t="shared" si="5" ref="C14:C23">+D14+E14</f>
        <v>19</v>
      </c>
      <c r="D14" s="83">
        <v>6</v>
      </c>
      <c r="E14" s="83">
        <v>13</v>
      </c>
      <c r="F14" s="83">
        <v>0</v>
      </c>
      <c r="G14" s="83"/>
      <c r="H14" s="82">
        <f t="shared" si="1"/>
        <v>19</v>
      </c>
      <c r="I14" s="82">
        <f t="shared" si="2"/>
        <v>17</v>
      </c>
      <c r="J14" s="83">
        <v>13</v>
      </c>
      <c r="K14" s="83">
        <v>0</v>
      </c>
      <c r="L14" s="83">
        <v>4</v>
      </c>
      <c r="M14" s="83">
        <v>0</v>
      </c>
      <c r="N14" s="83">
        <v>0</v>
      </c>
      <c r="O14" s="83">
        <v>0</v>
      </c>
      <c r="P14" s="83">
        <v>0</v>
      </c>
      <c r="Q14" s="83">
        <v>2</v>
      </c>
      <c r="R14" s="58">
        <f>+SUM(L14:Q14)</f>
        <v>6</v>
      </c>
      <c r="S14" s="91">
        <f>+SUM(J14:K14)/I14</f>
        <v>0.7647058823529411</v>
      </c>
      <c r="V14" s="88"/>
    </row>
    <row r="15" spans="1:22" ht="13.5" customHeight="1">
      <c r="A15" s="40">
        <v>2</v>
      </c>
      <c r="B15" s="35" t="s">
        <v>75</v>
      </c>
      <c r="C15" s="82">
        <f t="shared" si="5"/>
        <v>32</v>
      </c>
      <c r="D15" s="83">
        <v>3</v>
      </c>
      <c r="E15" s="83">
        <v>29</v>
      </c>
      <c r="F15" s="83">
        <v>0</v>
      </c>
      <c r="G15" s="83"/>
      <c r="H15" s="82">
        <f t="shared" si="1"/>
        <v>32</v>
      </c>
      <c r="I15" s="82">
        <f t="shared" si="2"/>
        <v>30</v>
      </c>
      <c r="J15" s="83">
        <v>30</v>
      </c>
      <c r="K15" s="83">
        <v>0</v>
      </c>
      <c r="L15" s="83">
        <v>0</v>
      </c>
      <c r="M15" s="83">
        <v>0</v>
      </c>
      <c r="N15" s="83">
        <v>0</v>
      </c>
      <c r="O15" s="83">
        <v>0</v>
      </c>
      <c r="P15" s="83">
        <v>0</v>
      </c>
      <c r="Q15" s="83">
        <v>2</v>
      </c>
      <c r="R15" s="58">
        <f aca="true" t="shared" si="6" ref="R15:R20">+SUM(L15:Q15)</f>
        <v>2</v>
      </c>
      <c r="S15" s="91">
        <f>+SUM(J15:K15)/I15</f>
        <v>1</v>
      </c>
      <c r="V15" s="88"/>
    </row>
    <row r="16" spans="1:22" ht="13.5" customHeight="1">
      <c r="A16" s="40">
        <v>3</v>
      </c>
      <c r="B16" s="35" t="s">
        <v>76</v>
      </c>
      <c r="C16" s="82">
        <f t="shared" si="5"/>
        <v>42</v>
      </c>
      <c r="D16" s="83">
        <v>6</v>
      </c>
      <c r="E16" s="83">
        <v>36</v>
      </c>
      <c r="F16" s="83">
        <v>1</v>
      </c>
      <c r="G16" s="83"/>
      <c r="H16" s="82">
        <f t="shared" si="1"/>
        <v>41</v>
      </c>
      <c r="I16" s="82">
        <f t="shared" si="2"/>
        <v>41</v>
      </c>
      <c r="J16" s="83">
        <v>36</v>
      </c>
      <c r="K16" s="83">
        <v>1</v>
      </c>
      <c r="L16" s="83">
        <v>4</v>
      </c>
      <c r="M16" s="83">
        <v>0</v>
      </c>
      <c r="N16" s="83">
        <v>0</v>
      </c>
      <c r="O16" s="83">
        <v>0</v>
      </c>
      <c r="P16" s="83">
        <v>0</v>
      </c>
      <c r="Q16" s="83">
        <v>0</v>
      </c>
      <c r="R16" s="58">
        <f t="shared" si="6"/>
        <v>4</v>
      </c>
      <c r="S16" s="91">
        <f>+SUM(J16:K16)/I16</f>
        <v>0.9024390243902439</v>
      </c>
      <c r="V16" s="88"/>
    </row>
    <row r="17" spans="1:22" ht="13.5" customHeight="1">
      <c r="A17" s="40">
        <v>4</v>
      </c>
      <c r="B17" s="35" t="s">
        <v>105</v>
      </c>
      <c r="C17" s="82">
        <f t="shared" si="5"/>
        <v>64</v>
      </c>
      <c r="D17" s="83">
        <v>22</v>
      </c>
      <c r="E17" s="83">
        <v>42</v>
      </c>
      <c r="F17" s="83">
        <v>1</v>
      </c>
      <c r="G17" s="83"/>
      <c r="H17" s="82">
        <f t="shared" si="1"/>
        <v>63</v>
      </c>
      <c r="I17" s="82">
        <f t="shared" si="2"/>
        <v>48</v>
      </c>
      <c r="J17" s="83">
        <v>33</v>
      </c>
      <c r="K17" s="83">
        <v>1</v>
      </c>
      <c r="L17" s="83">
        <v>14</v>
      </c>
      <c r="M17" s="83">
        <v>0</v>
      </c>
      <c r="N17" s="83">
        <v>0</v>
      </c>
      <c r="O17" s="83">
        <v>0</v>
      </c>
      <c r="P17" s="83">
        <v>0</v>
      </c>
      <c r="Q17" s="83">
        <v>15</v>
      </c>
      <c r="R17" s="58">
        <f t="shared" si="6"/>
        <v>29</v>
      </c>
      <c r="S17" s="91">
        <f t="shared" si="3"/>
        <v>0.7083333333333334</v>
      </c>
      <c r="V17" s="88"/>
    </row>
    <row r="18" spans="1:22" ht="13.5" customHeight="1">
      <c r="A18" s="40">
        <v>5</v>
      </c>
      <c r="B18" s="35" t="s">
        <v>77</v>
      </c>
      <c r="C18" s="82">
        <f t="shared" si="5"/>
        <v>53</v>
      </c>
      <c r="D18" s="83">
        <v>43</v>
      </c>
      <c r="E18" s="83">
        <v>10</v>
      </c>
      <c r="F18" s="83">
        <v>2</v>
      </c>
      <c r="G18" s="83"/>
      <c r="H18" s="82">
        <f t="shared" si="1"/>
        <v>51</v>
      </c>
      <c r="I18" s="82">
        <f t="shared" si="2"/>
        <v>29</v>
      </c>
      <c r="J18" s="83">
        <v>21</v>
      </c>
      <c r="K18" s="83">
        <v>0</v>
      </c>
      <c r="L18" s="83">
        <v>6</v>
      </c>
      <c r="M18" s="83">
        <v>0</v>
      </c>
      <c r="N18" s="83">
        <v>2</v>
      </c>
      <c r="O18" s="83">
        <v>0</v>
      </c>
      <c r="P18" s="83">
        <v>0</v>
      </c>
      <c r="Q18" s="83">
        <v>22</v>
      </c>
      <c r="R18" s="58">
        <f t="shared" si="6"/>
        <v>30</v>
      </c>
      <c r="S18" s="91">
        <f t="shared" si="3"/>
        <v>0.7241379310344828</v>
      </c>
      <c r="V18" s="88"/>
    </row>
    <row r="19" spans="1:22" ht="13.5" customHeight="1">
      <c r="A19" s="89">
        <v>6</v>
      </c>
      <c r="B19" s="35" t="s">
        <v>80</v>
      </c>
      <c r="C19" s="82">
        <f t="shared" si="5"/>
        <v>75</v>
      </c>
      <c r="D19" s="83">
        <v>33</v>
      </c>
      <c r="E19" s="83">
        <v>42</v>
      </c>
      <c r="F19" s="83">
        <v>0</v>
      </c>
      <c r="G19" s="83"/>
      <c r="H19" s="82">
        <f>+I19+Q19</f>
        <v>75</v>
      </c>
      <c r="I19" s="82">
        <f>+SUM(J19:P19)</f>
        <v>45</v>
      </c>
      <c r="J19" s="83">
        <v>26</v>
      </c>
      <c r="K19" s="83">
        <v>2</v>
      </c>
      <c r="L19" s="83">
        <v>17</v>
      </c>
      <c r="M19" s="83">
        <v>0</v>
      </c>
      <c r="N19" s="83">
        <v>0</v>
      </c>
      <c r="O19" s="83">
        <v>0</v>
      </c>
      <c r="P19" s="83">
        <v>0</v>
      </c>
      <c r="Q19" s="83">
        <v>30</v>
      </c>
      <c r="R19" s="58">
        <f t="shared" si="6"/>
        <v>47</v>
      </c>
      <c r="S19" s="91">
        <f t="shared" si="3"/>
        <v>0.6222222222222222</v>
      </c>
      <c r="V19" s="90"/>
    </row>
    <row r="20" spans="1:22" ht="13.5" customHeight="1">
      <c r="A20" s="89">
        <v>7</v>
      </c>
      <c r="B20" s="35" t="s">
        <v>82</v>
      </c>
      <c r="C20" s="82">
        <f t="shared" si="5"/>
        <v>80</v>
      </c>
      <c r="D20" s="83">
        <v>44</v>
      </c>
      <c r="E20" s="83">
        <v>36</v>
      </c>
      <c r="F20" s="83">
        <v>0</v>
      </c>
      <c r="G20" s="83"/>
      <c r="H20" s="82">
        <f>+I20+Q20</f>
        <v>80</v>
      </c>
      <c r="I20" s="82">
        <f>+SUM(J20:P20)</f>
        <v>60</v>
      </c>
      <c r="J20" s="83">
        <v>38</v>
      </c>
      <c r="K20" s="83">
        <v>0</v>
      </c>
      <c r="L20" s="83">
        <v>22</v>
      </c>
      <c r="M20" s="83">
        <v>0</v>
      </c>
      <c r="N20" s="83">
        <v>0</v>
      </c>
      <c r="O20" s="83">
        <v>0</v>
      </c>
      <c r="P20" s="83">
        <v>0</v>
      </c>
      <c r="Q20" s="83">
        <v>20</v>
      </c>
      <c r="R20" s="58">
        <f t="shared" si="6"/>
        <v>42</v>
      </c>
      <c r="S20" s="91">
        <f t="shared" si="3"/>
        <v>0.6333333333333333</v>
      </c>
      <c r="V20" s="90"/>
    </row>
    <row r="21" spans="1:19" ht="13.5" customHeight="1">
      <c r="A21" s="33" t="s">
        <v>1</v>
      </c>
      <c r="B21" s="34" t="s">
        <v>10</v>
      </c>
      <c r="C21" s="57">
        <f aca="true" t="shared" si="7" ref="C21:R21">+C22+C30+C35+C40+C45+C52+C56+C61</f>
        <v>6819</v>
      </c>
      <c r="D21" s="57">
        <f t="shared" si="7"/>
        <v>2535</v>
      </c>
      <c r="E21" s="57">
        <f t="shared" si="7"/>
        <v>4284</v>
      </c>
      <c r="F21" s="57">
        <f t="shared" si="7"/>
        <v>66</v>
      </c>
      <c r="G21" s="57">
        <f t="shared" si="7"/>
        <v>0</v>
      </c>
      <c r="H21" s="82">
        <f t="shared" si="1"/>
        <v>6753</v>
      </c>
      <c r="I21" s="82">
        <f t="shared" si="2"/>
        <v>4943</v>
      </c>
      <c r="J21" s="57">
        <f t="shared" si="7"/>
        <v>3811</v>
      </c>
      <c r="K21" s="57">
        <f t="shared" si="7"/>
        <v>143</v>
      </c>
      <c r="L21" s="57">
        <f t="shared" si="7"/>
        <v>974</v>
      </c>
      <c r="M21" s="57">
        <f t="shared" si="7"/>
        <v>4</v>
      </c>
      <c r="N21" s="57">
        <f t="shared" si="7"/>
        <v>4</v>
      </c>
      <c r="O21" s="57">
        <f t="shared" si="7"/>
        <v>0</v>
      </c>
      <c r="P21" s="57">
        <f t="shared" si="7"/>
        <v>7</v>
      </c>
      <c r="Q21" s="57">
        <f t="shared" si="7"/>
        <v>1810</v>
      </c>
      <c r="R21" s="57">
        <f t="shared" si="7"/>
        <v>2799</v>
      </c>
      <c r="S21" s="91">
        <f t="shared" si="3"/>
        <v>0.7999190774833097</v>
      </c>
    </row>
    <row r="22" spans="1:19" s="43" customFormat="1" ht="13.5" customHeight="1">
      <c r="A22" s="41">
        <v>1</v>
      </c>
      <c r="B22" s="42" t="s">
        <v>78</v>
      </c>
      <c r="C22" s="82">
        <f>+SUM(C23:C29)</f>
        <v>1311</v>
      </c>
      <c r="D22" s="82">
        <f aca="true" t="shared" si="8" ref="D22:Q22">+SUM(D23:D29)</f>
        <v>523</v>
      </c>
      <c r="E22" s="82">
        <f t="shared" si="8"/>
        <v>788</v>
      </c>
      <c r="F22" s="82">
        <f t="shared" si="8"/>
        <v>26</v>
      </c>
      <c r="G22" s="82">
        <f t="shared" si="8"/>
        <v>0</v>
      </c>
      <c r="H22" s="82">
        <f t="shared" si="1"/>
        <v>1285</v>
      </c>
      <c r="I22" s="82">
        <f t="shared" si="2"/>
        <v>911</v>
      </c>
      <c r="J22" s="82">
        <f t="shared" si="8"/>
        <v>703</v>
      </c>
      <c r="K22" s="82">
        <f t="shared" si="8"/>
        <v>19</v>
      </c>
      <c r="L22" s="82">
        <f t="shared" si="8"/>
        <v>186</v>
      </c>
      <c r="M22" s="82">
        <f t="shared" si="8"/>
        <v>1</v>
      </c>
      <c r="N22" s="82">
        <f t="shared" si="8"/>
        <v>1</v>
      </c>
      <c r="O22" s="82">
        <f t="shared" si="8"/>
        <v>0</v>
      </c>
      <c r="P22" s="82">
        <f t="shared" si="8"/>
        <v>1</v>
      </c>
      <c r="Q22" s="82">
        <f t="shared" si="8"/>
        <v>374</v>
      </c>
      <c r="R22" s="58">
        <f>+SUM(L22:Q22)</f>
        <v>563</v>
      </c>
      <c r="S22" s="91">
        <f t="shared" si="3"/>
        <v>0.7925356750823271</v>
      </c>
    </row>
    <row r="23" spans="1:19" s="46" customFormat="1" ht="13.5" customHeight="1">
      <c r="A23" s="44">
        <v>1</v>
      </c>
      <c r="B23" s="45" t="s">
        <v>149</v>
      </c>
      <c r="C23" s="82">
        <f t="shared" si="5"/>
        <v>183</v>
      </c>
      <c r="D23" s="84">
        <v>50</v>
      </c>
      <c r="E23" s="84">
        <v>133</v>
      </c>
      <c r="F23" s="84">
        <v>4</v>
      </c>
      <c r="G23" s="84"/>
      <c r="H23" s="82">
        <f t="shared" si="1"/>
        <v>179</v>
      </c>
      <c r="I23" s="82">
        <f t="shared" si="2"/>
        <v>149</v>
      </c>
      <c r="J23" s="84">
        <v>129</v>
      </c>
      <c r="K23" s="84">
        <v>1</v>
      </c>
      <c r="L23" s="84">
        <v>19</v>
      </c>
      <c r="M23" s="84">
        <v>0</v>
      </c>
      <c r="N23" s="84">
        <v>0</v>
      </c>
      <c r="O23" s="84">
        <v>0</v>
      </c>
      <c r="P23" s="84">
        <v>0</v>
      </c>
      <c r="Q23" s="84">
        <v>30</v>
      </c>
      <c r="R23" s="58">
        <f aca="true" t="shared" si="9" ref="R23:R65">+SUM(L23:Q23)</f>
        <v>49</v>
      </c>
      <c r="S23" s="91">
        <f t="shared" si="3"/>
        <v>0.87248322147651</v>
      </c>
    </row>
    <row r="24" spans="1:19" s="46" customFormat="1" ht="13.5" customHeight="1">
      <c r="A24" s="44">
        <v>2</v>
      </c>
      <c r="B24" s="45" t="s">
        <v>109</v>
      </c>
      <c r="C24" s="82">
        <f aca="true" t="shared" si="10" ref="C24:C65">+D24+E24</f>
        <v>173</v>
      </c>
      <c r="D24" s="84">
        <v>56</v>
      </c>
      <c r="E24" s="84">
        <v>117</v>
      </c>
      <c r="F24" s="84">
        <v>3</v>
      </c>
      <c r="G24" s="84"/>
      <c r="H24" s="82">
        <f t="shared" si="1"/>
        <v>170</v>
      </c>
      <c r="I24" s="82">
        <f t="shared" si="2"/>
        <v>119</v>
      </c>
      <c r="J24" s="84">
        <v>98</v>
      </c>
      <c r="K24" s="84">
        <v>1</v>
      </c>
      <c r="L24" s="84">
        <v>20</v>
      </c>
      <c r="M24" s="84">
        <v>0</v>
      </c>
      <c r="N24" s="84">
        <v>0</v>
      </c>
      <c r="O24" s="84">
        <v>0</v>
      </c>
      <c r="P24" s="84">
        <v>0</v>
      </c>
      <c r="Q24" s="84">
        <v>51</v>
      </c>
      <c r="R24" s="58">
        <f t="shared" si="9"/>
        <v>71</v>
      </c>
      <c r="S24" s="91">
        <f t="shared" si="3"/>
        <v>0.8319327731092437</v>
      </c>
    </row>
    <row r="25" spans="1:19" s="46" customFormat="1" ht="13.5" customHeight="1">
      <c r="A25" s="44">
        <v>3</v>
      </c>
      <c r="B25" s="45" t="s">
        <v>93</v>
      </c>
      <c r="C25" s="82">
        <f t="shared" si="10"/>
        <v>197</v>
      </c>
      <c r="D25" s="84">
        <v>126</v>
      </c>
      <c r="E25" s="84">
        <v>71</v>
      </c>
      <c r="F25" s="84">
        <v>2</v>
      </c>
      <c r="G25" s="84"/>
      <c r="H25" s="82">
        <f t="shared" si="1"/>
        <v>195</v>
      </c>
      <c r="I25" s="82">
        <f t="shared" si="2"/>
        <v>105</v>
      </c>
      <c r="J25" s="84">
        <v>79</v>
      </c>
      <c r="K25" s="84">
        <v>9</v>
      </c>
      <c r="L25" s="84">
        <v>17</v>
      </c>
      <c r="M25" s="84">
        <v>0</v>
      </c>
      <c r="N25" s="84">
        <v>0</v>
      </c>
      <c r="O25" s="84">
        <v>0</v>
      </c>
      <c r="P25" s="84">
        <v>0</v>
      </c>
      <c r="Q25" s="84">
        <v>90</v>
      </c>
      <c r="R25" s="58">
        <f t="shared" si="9"/>
        <v>107</v>
      </c>
      <c r="S25" s="91">
        <f t="shared" si="3"/>
        <v>0.8380952380952381</v>
      </c>
    </row>
    <row r="26" spans="1:19" s="46" customFormat="1" ht="13.5" customHeight="1">
      <c r="A26" s="44">
        <v>4</v>
      </c>
      <c r="B26" s="45" t="s">
        <v>108</v>
      </c>
      <c r="C26" s="82">
        <f t="shared" si="10"/>
        <v>181</v>
      </c>
      <c r="D26" s="84">
        <v>75</v>
      </c>
      <c r="E26" s="84">
        <v>106</v>
      </c>
      <c r="F26" s="84">
        <v>0</v>
      </c>
      <c r="G26" s="84"/>
      <c r="H26" s="82">
        <f t="shared" si="1"/>
        <v>181</v>
      </c>
      <c r="I26" s="82">
        <f t="shared" si="2"/>
        <v>122</v>
      </c>
      <c r="J26" s="84">
        <v>102</v>
      </c>
      <c r="K26" s="84">
        <v>0</v>
      </c>
      <c r="L26" s="84">
        <v>19</v>
      </c>
      <c r="M26" s="84">
        <v>0</v>
      </c>
      <c r="N26" s="84">
        <v>0</v>
      </c>
      <c r="O26" s="84">
        <v>0</v>
      </c>
      <c r="P26" s="84">
        <v>1</v>
      </c>
      <c r="Q26" s="84">
        <v>59</v>
      </c>
      <c r="R26" s="58">
        <f t="shared" si="9"/>
        <v>79</v>
      </c>
      <c r="S26" s="91">
        <f t="shared" si="3"/>
        <v>0.8360655737704918</v>
      </c>
    </row>
    <row r="27" spans="1:19" s="46" customFormat="1" ht="13.5" customHeight="1">
      <c r="A27" s="44">
        <v>5</v>
      </c>
      <c r="B27" s="45" t="s">
        <v>79</v>
      </c>
      <c r="C27" s="82">
        <f t="shared" si="10"/>
        <v>209</v>
      </c>
      <c r="D27" s="84">
        <v>94</v>
      </c>
      <c r="E27" s="84">
        <v>115</v>
      </c>
      <c r="F27" s="84">
        <v>8</v>
      </c>
      <c r="G27" s="84"/>
      <c r="H27" s="82">
        <f t="shared" si="1"/>
        <v>201</v>
      </c>
      <c r="I27" s="82">
        <f t="shared" si="2"/>
        <v>142</v>
      </c>
      <c r="J27" s="84">
        <v>110</v>
      </c>
      <c r="K27" s="84">
        <v>2</v>
      </c>
      <c r="L27" s="84">
        <v>29</v>
      </c>
      <c r="M27" s="84">
        <v>0</v>
      </c>
      <c r="N27" s="84">
        <v>1</v>
      </c>
      <c r="O27" s="84">
        <v>0</v>
      </c>
      <c r="P27" s="84">
        <v>0</v>
      </c>
      <c r="Q27" s="84">
        <v>59</v>
      </c>
      <c r="R27" s="58">
        <f t="shared" si="9"/>
        <v>89</v>
      </c>
      <c r="S27" s="91">
        <f t="shared" si="3"/>
        <v>0.7887323943661971</v>
      </c>
    </row>
    <row r="28" spans="1:19" s="46" customFormat="1" ht="13.5" customHeight="1">
      <c r="A28" s="44">
        <v>6</v>
      </c>
      <c r="B28" s="45" t="s">
        <v>81</v>
      </c>
      <c r="C28" s="82">
        <f t="shared" si="10"/>
        <v>186</v>
      </c>
      <c r="D28" s="84">
        <v>53</v>
      </c>
      <c r="E28" s="84">
        <v>133</v>
      </c>
      <c r="F28" s="84">
        <v>9</v>
      </c>
      <c r="G28" s="84"/>
      <c r="H28" s="82">
        <f t="shared" si="1"/>
        <v>177</v>
      </c>
      <c r="I28" s="82">
        <f t="shared" si="2"/>
        <v>142</v>
      </c>
      <c r="J28" s="84">
        <v>105</v>
      </c>
      <c r="K28" s="84">
        <v>3</v>
      </c>
      <c r="L28" s="84">
        <v>33</v>
      </c>
      <c r="M28" s="84">
        <v>1</v>
      </c>
      <c r="N28" s="84">
        <v>0</v>
      </c>
      <c r="O28" s="84">
        <v>0</v>
      </c>
      <c r="P28" s="84">
        <v>0</v>
      </c>
      <c r="Q28" s="84">
        <v>35</v>
      </c>
      <c r="R28" s="58">
        <f t="shared" si="9"/>
        <v>69</v>
      </c>
      <c r="S28" s="91">
        <f t="shared" si="3"/>
        <v>0.7605633802816901</v>
      </c>
    </row>
    <row r="29" spans="1:19" s="46" customFormat="1" ht="13.5" customHeight="1">
      <c r="A29" s="44">
        <v>7</v>
      </c>
      <c r="B29" s="45" t="s">
        <v>122</v>
      </c>
      <c r="C29" s="82">
        <f t="shared" si="10"/>
        <v>182</v>
      </c>
      <c r="D29" s="84">
        <v>69</v>
      </c>
      <c r="E29" s="84">
        <v>113</v>
      </c>
      <c r="F29" s="84">
        <v>0</v>
      </c>
      <c r="G29" s="84"/>
      <c r="H29" s="82">
        <f t="shared" si="1"/>
        <v>182</v>
      </c>
      <c r="I29" s="82">
        <f t="shared" si="2"/>
        <v>132</v>
      </c>
      <c r="J29" s="84">
        <v>80</v>
      </c>
      <c r="K29" s="84">
        <v>3</v>
      </c>
      <c r="L29" s="84">
        <v>49</v>
      </c>
      <c r="M29" s="84">
        <v>0</v>
      </c>
      <c r="N29" s="84">
        <v>0</v>
      </c>
      <c r="O29" s="84">
        <v>0</v>
      </c>
      <c r="P29" s="84">
        <v>0</v>
      </c>
      <c r="Q29" s="84">
        <v>50</v>
      </c>
      <c r="R29" s="58">
        <f t="shared" si="9"/>
        <v>99</v>
      </c>
      <c r="S29" s="91">
        <f t="shared" si="3"/>
        <v>0.6287878787878788</v>
      </c>
    </row>
    <row r="30" spans="1:19" s="43" customFormat="1" ht="13.5" customHeight="1">
      <c r="A30" s="41">
        <v>2</v>
      </c>
      <c r="B30" s="42" t="s">
        <v>83</v>
      </c>
      <c r="C30" s="82">
        <f t="shared" si="10"/>
        <v>781</v>
      </c>
      <c r="D30" s="57">
        <f aca="true" t="shared" si="11" ref="D30:Q30">+SUM(D31:D34)</f>
        <v>294</v>
      </c>
      <c r="E30" s="57">
        <f t="shared" si="11"/>
        <v>487</v>
      </c>
      <c r="F30" s="57">
        <f t="shared" si="11"/>
        <v>3</v>
      </c>
      <c r="G30" s="57">
        <f t="shared" si="11"/>
        <v>0</v>
      </c>
      <c r="H30" s="82">
        <f t="shared" si="1"/>
        <v>778</v>
      </c>
      <c r="I30" s="82">
        <f t="shared" si="2"/>
        <v>600</v>
      </c>
      <c r="J30" s="57">
        <f t="shared" si="11"/>
        <v>414</v>
      </c>
      <c r="K30" s="57">
        <f t="shared" si="11"/>
        <v>32</v>
      </c>
      <c r="L30" s="57">
        <f t="shared" si="11"/>
        <v>151</v>
      </c>
      <c r="M30" s="57">
        <f t="shared" si="11"/>
        <v>0</v>
      </c>
      <c r="N30" s="57">
        <f t="shared" si="11"/>
        <v>0</v>
      </c>
      <c r="O30" s="57">
        <f t="shared" si="11"/>
        <v>0</v>
      </c>
      <c r="P30" s="57">
        <f t="shared" si="11"/>
        <v>3</v>
      </c>
      <c r="Q30" s="57">
        <f t="shared" si="11"/>
        <v>178</v>
      </c>
      <c r="R30" s="58">
        <f t="shared" si="9"/>
        <v>332</v>
      </c>
      <c r="S30" s="91">
        <f t="shared" si="3"/>
        <v>0.7433333333333333</v>
      </c>
    </row>
    <row r="31" spans="1:19" s="46" customFormat="1" ht="13.5" customHeight="1">
      <c r="A31" s="44" t="s">
        <v>24</v>
      </c>
      <c r="B31" s="45" t="s">
        <v>84</v>
      </c>
      <c r="C31" s="82">
        <f t="shared" si="10"/>
        <v>225</v>
      </c>
      <c r="D31" s="84">
        <v>87</v>
      </c>
      <c r="E31" s="84">
        <v>138</v>
      </c>
      <c r="F31" s="84">
        <v>1</v>
      </c>
      <c r="G31" s="84">
        <v>0</v>
      </c>
      <c r="H31" s="82">
        <f t="shared" si="1"/>
        <v>224</v>
      </c>
      <c r="I31" s="82">
        <f t="shared" si="2"/>
        <v>171</v>
      </c>
      <c r="J31" s="84">
        <v>108</v>
      </c>
      <c r="K31" s="84">
        <v>5</v>
      </c>
      <c r="L31" s="84">
        <v>58</v>
      </c>
      <c r="M31" s="84">
        <v>0</v>
      </c>
      <c r="N31" s="84">
        <v>0</v>
      </c>
      <c r="O31" s="84">
        <v>0</v>
      </c>
      <c r="P31" s="84">
        <v>0</v>
      </c>
      <c r="Q31" s="84">
        <v>53</v>
      </c>
      <c r="R31" s="58">
        <f t="shared" si="9"/>
        <v>111</v>
      </c>
      <c r="S31" s="91">
        <v>0.5</v>
      </c>
    </row>
    <row r="32" spans="1:19" s="46" customFormat="1" ht="13.5" customHeight="1">
      <c r="A32" s="44" t="s">
        <v>25</v>
      </c>
      <c r="B32" s="45" t="s">
        <v>130</v>
      </c>
      <c r="C32" s="82">
        <f t="shared" si="10"/>
        <v>183</v>
      </c>
      <c r="D32" s="84">
        <v>83</v>
      </c>
      <c r="E32" s="84">
        <v>100</v>
      </c>
      <c r="F32" s="84">
        <v>1</v>
      </c>
      <c r="G32" s="84">
        <v>0</v>
      </c>
      <c r="H32" s="82">
        <f t="shared" si="1"/>
        <v>182</v>
      </c>
      <c r="I32" s="82">
        <f t="shared" si="2"/>
        <v>140</v>
      </c>
      <c r="J32" s="84">
        <v>86</v>
      </c>
      <c r="K32" s="84">
        <v>10</v>
      </c>
      <c r="L32" s="84">
        <v>41</v>
      </c>
      <c r="M32" s="84">
        <v>0</v>
      </c>
      <c r="N32" s="84">
        <v>0</v>
      </c>
      <c r="O32" s="84">
        <v>0</v>
      </c>
      <c r="P32" s="84">
        <v>3</v>
      </c>
      <c r="Q32" s="84">
        <v>42</v>
      </c>
      <c r="R32" s="58">
        <f t="shared" si="9"/>
        <v>86</v>
      </c>
      <c r="S32" s="91">
        <v>0.52</v>
      </c>
    </row>
    <row r="33" spans="1:19" s="46" customFormat="1" ht="13.5" customHeight="1">
      <c r="A33" s="44" t="s">
        <v>26</v>
      </c>
      <c r="B33" s="45" t="s">
        <v>85</v>
      </c>
      <c r="C33" s="82">
        <f t="shared" si="10"/>
        <v>187</v>
      </c>
      <c r="D33" s="84">
        <v>63</v>
      </c>
      <c r="E33" s="84">
        <v>124</v>
      </c>
      <c r="F33" s="84">
        <v>1</v>
      </c>
      <c r="G33" s="84">
        <v>0</v>
      </c>
      <c r="H33" s="82">
        <f t="shared" si="1"/>
        <v>186</v>
      </c>
      <c r="I33" s="82">
        <f t="shared" si="2"/>
        <v>146</v>
      </c>
      <c r="J33" s="84">
        <v>109</v>
      </c>
      <c r="K33" s="84">
        <v>5</v>
      </c>
      <c r="L33" s="84">
        <v>32</v>
      </c>
      <c r="M33" s="84">
        <v>0</v>
      </c>
      <c r="N33" s="84">
        <v>0</v>
      </c>
      <c r="O33" s="84">
        <v>0</v>
      </c>
      <c r="P33" s="84">
        <v>0</v>
      </c>
      <c r="Q33" s="84">
        <v>40</v>
      </c>
      <c r="R33" s="58">
        <f t="shared" si="9"/>
        <v>72</v>
      </c>
      <c r="S33" s="91">
        <v>0.6138613861386139</v>
      </c>
    </row>
    <row r="34" spans="1:19" s="46" customFormat="1" ht="13.5" customHeight="1">
      <c r="A34" s="44" t="s">
        <v>33</v>
      </c>
      <c r="B34" s="45" t="s">
        <v>131</v>
      </c>
      <c r="C34" s="82">
        <f t="shared" si="10"/>
        <v>186</v>
      </c>
      <c r="D34" s="84">
        <v>61</v>
      </c>
      <c r="E34" s="84">
        <v>125</v>
      </c>
      <c r="F34" s="84">
        <v>0</v>
      </c>
      <c r="G34" s="84">
        <v>0</v>
      </c>
      <c r="H34" s="82">
        <f t="shared" si="1"/>
        <v>186</v>
      </c>
      <c r="I34" s="82">
        <f t="shared" si="2"/>
        <v>143</v>
      </c>
      <c r="J34" s="84">
        <v>111</v>
      </c>
      <c r="K34" s="84">
        <v>12</v>
      </c>
      <c r="L34" s="84">
        <v>20</v>
      </c>
      <c r="M34" s="84">
        <v>0</v>
      </c>
      <c r="N34" s="84">
        <v>0</v>
      </c>
      <c r="O34" s="84">
        <v>0</v>
      </c>
      <c r="P34" s="84">
        <v>0</v>
      </c>
      <c r="Q34" s="84">
        <v>43</v>
      </c>
      <c r="R34" s="58">
        <f t="shared" si="9"/>
        <v>63</v>
      </c>
      <c r="S34" s="91">
        <v>0.75</v>
      </c>
    </row>
    <row r="35" spans="1:19" s="43" customFormat="1" ht="13.5" customHeight="1">
      <c r="A35" s="41">
        <v>3</v>
      </c>
      <c r="B35" s="42" t="s">
        <v>86</v>
      </c>
      <c r="C35" s="82">
        <f t="shared" si="10"/>
        <v>847</v>
      </c>
      <c r="D35" s="57">
        <f aca="true" t="shared" si="12" ref="D35:Q35">+SUM(D36:D39)</f>
        <v>371</v>
      </c>
      <c r="E35" s="57">
        <f t="shared" si="12"/>
        <v>476</v>
      </c>
      <c r="F35" s="57">
        <f t="shared" si="12"/>
        <v>17</v>
      </c>
      <c r="G35" s="57">
        <f t="shared" si="12"/>
        <v>0</v>
      </c>
      <c r="H35" s="82">
        <f aca="true" t="shared" si="13" ref="H35:H40">+I35+Q35</f>
        <v>830</v>
      </c>
      <c r="I35" s="82">
        <f aca="true" t="shared" si="14" ref="I35:I40">+SUM(J35:P35)</f>
        <v>532</v>
      </c>
      <c r="J35" s="57">
        <f t="shared" si="12"/>
        <v>389</v>
      </c>
      <c r="K35" s="57">
        <f t="shared" si="12"/>
        <v>15</v>
      </c>
      <c r="L35" s="57">
        <f t="shared" si="12"/>
        <v>128</v>
      </c>
      <c r="M35" s="57">
        <f t="shared" si="12"/>
        <v>0</v>
      </c>
      <c r="N35" s="57">
        <f t="shared" si="12"/>
        <v>0</v>
      </c>
      <c r="O35" s="57">
        <f t="shared" si="12"/>
        <v>0</v>
      </c>
      <c r="P35" s="57">
        <f t="shared" si="12"/>
        <v>0</v>
      </c>
      <c r="Q35" s="57">
        <f t="shared" si="12"/>
        <v>298</v>
      </c>
      <c r="R35" s="58">
        <f t="shared" si="9"/>
        <v>426</v>
      </c>
      <c r="S35" s="91">
        <f t="shared" si="3"/>
        <v>0.7593984962406015</v>
      </c>
    </row>
    <row r="36" spans="1:19" s="46" customFormat="1" ht="13.5" customHeight="1">
      <c r="A36" s="44">
        <v>1</v>
      </c>
      <c r="B36" s="45" t="s">
        <v>89</v>
      </c>
      <c r="C36" s="82">
        <f t="shared" si="10"/>
        <v>146</v>
      </c>
      <c r="D36" s="84">
        <v>52</v>
      </c>
      <c r="E36" s="84">
        <v>94</v>
      </c>
      <c r="F36" s="85"/>
      <c r="G36" s="84">
        <v>0</v>
      </c>
      <c r="H36" s="82">
        <f t="shared" si="13"/>
        <v>146</v>
      </c>
      <c r="I36" s="82">
        <f t="shared" si="14"/>
        <v>111</v>
      </c>
      <c r="J36" s="84">
        <v>76</v>
      </c>
      <c r="K36" s="84"/>
      <c r="L36" s="84">
        <v>35</v>
      </c>
      <c r="M36" s="84"/>
      <c r="N36" s="85"/>
      <c r="O36" s="84"/>
      <c r="P36" s="84"/>
      <c r="Q36" s="84">
        <v>35</v>
      </c>
      <c r="R36" s="58">
        <f t="shared" si="9"/>
        <v>70</v>
      </c>
      <c r="S36" s="91">
        <f t="shared" si="3"/>
        <v>0.6846846846846847</v>
      </c>
    </row>
    <row r="37" spans="1:19" s="46" customFormat="1" ht="13.5" customHeight="1">
      <c r="A37" s="44">
        <v>2</v>
      </c>
      <c r="B37" s="45" t="s">
        <v>88</v>
      </c>
      <c r="C37" s="82">
        <f t="shared" si="10"/>
        <v>230</v>
      </c>
      <c r="D37" s="84">
        <v>91</v>
      </c>
      <c r="E37" s="84">
        <v>139</v>
      </c>
      <c r="F37" s="85">
        <v>12</v>
      </c>
      <c r="G37" s="84">
        <v>0</v>
      </c>
      <c r="H37" s="82">
        <f t="shared" si="13"/>
        <v>218</v>
      </c>
      <c r="I37" s="82">
        <f t="shared" si="14"/>
        <v>154</v>
      </c>
      <c r="J37" s="84">
        <v>121</v>
      </c>
      <c r="K37" s="84">
        <v>5</v>
      </c>
      <c r="L37" s="84">
        <v>28</v>
      </c>
      <c r="M37" s="84"/>
      <c r="N37" s="85"/>
      <c r="O37" s="84"/>
      <c r="P37" s="84"/>
      <c r="Q37" s="84">
        <v>64</v>
      </c>
      <c r="R37" s="58">
        <f t="shared" si="9"/>
        <v>92</v>
      </c>
      <c r="S37" s="91">
        <f t="shared" si="3"/>
        <v>0.8181818181818182</v>
      </c>
    </row>
    <row r="38" spans="1:19" s="46" customFormat="1" ht="13.5" customHeight="1">
      <c r="A38" s="44">
        <v>3</v>
      </c>
      <c r="B38" s="45" t="s">
        <v>87</v>
      </c>
      <c r="C38" s="82">
        <f t="shared" si="10"/>
        <v>113</v>
      </c>
      <c r="D38" s="84">
        <v>37</v>
      </c>
      <c r="E38" s="84">
        <v>76</v>
      </c>
      <c r="F38" s="85">
        <v>2</v>
      </c>
      <c r="G38" s="84">
        <v>0</v>
      </c>
      <c r="H38" s="82">
        <f t="shared" si="13"/>
        <v>111</v>
      </c>
      <c r="I38" s="82">
        <f t="shared" si="14"/>
        <v>78</v>
      </c>
      <c r="J38" s="84">
        <v>61</v>
      </c>
      <c r="K38" s="84">
        <v>2</v>
      </c>
      <c r="L38" s="84">
        <v>15</v>
      </c>
      <c r="M38" s="84"/>
      <c r="N38" s="85"/>
      <c r="O38" s="84"/>
      <c r="P38" s="84"/>
      <c r="Q38" s="84">
        <v>33</v>
      </c>
      <c r="R38" s="58">
        <f t="shared" si="9"/>
        <v>48</v>
      </c>
      <c r="S38" s="91">
        <f t="shared" si="3"/>
        <v>0.8076923076923077</v>
      </c>
    </row>
    <row r="39" spans="1:19" s="46" customFormat="1" ht="13.5" customHeight="1">
      <c r="A39" s="44">
        <v>4</v>
      </c>
      <c r="B39" s="45" t="s">
        <v>90</v>
      </c>
      <c r="C39" s="82">
        <f t="shared" si="10"/>
        <v>358</v>
      </c>
      <c r="D39" s="84">
        <v>191</v>
      </c>
      <c r="E39" s="84">
        <v>167</v>
      </c>
      <c r="F39" s="85">
        <v>3</v>
      </c>
      <c r="G39" s="84">
        <v>0</v>
      </c>
      <c r="H39" s="82">
        <f t="shared" si="13"/>
        <v>355</v>
      </c>
      <c r="I39" s="82">
        <f t="shared" si="14"/>
        <v>189</v>
      </c>
      <c r="J39" s="84">
        <v>131</v>
      </c>
      <c r="K39" s="84">
        <v>8</v>
      </c>
      <c r="L39" s="84">
        <v>50</v>
      </c>
      <c r="M39" s="84"/>
      <c r="N39" s="85"/>
      <c r="O39" s="84"/>
      <c r="P39" s="84"/>
      <c r="Q39" s="84">
        <v>166</v>
      </c>
      <c r="R39" s="58">
        <f t="shared" si="9"/>
        <v>216</v>
      </c>
      <c r="S39" s="91">
        <f t="shared" si="3"/>
        <v>0.7354497354497355</v>
      </c>
    </row>
    <row r="40" spans="1:19" s="43" customFormat="1" ht="13.5" customHeight="1">
      <c r="A40" s="41">
        <v>4</v>
      </c>
      <c r="B40" s="42" t="s">
        <v>91</v>
      </c>
      <c r="C40" s="82">
        <f t="shared" si="10"/>
        <v>750</v>
      </c>
      <c r="D40" s="57">
        <f>+SUM(D41:D44)</f>
        <v>291</v>
      </c>
      <c r="E40" s="57">
        <f>+SUM(E41:E44)</f>
        <v>459</v>
      </c>
      <c r="F40" s="57">
        <f>+SUM(F41:F44)</f>
        <v>0</v>
      </c>
      <c r="G40" s="57">
        <f>+SUM(G41:G44)</f>
        <v>0</v>
      </c>
      <c r="H40" s="82">
        <f t="shared" si="13"/>
        <v>750</v>
      </c>
      <c r="I40" s="82">
        <f t="shared" si="14"/>
        <v>534</v>
      </c>
      <c r="J40" s="57">
        <f aca="true" t="shared" si="15" ref="J40:Q40">+SUM(J41:J44)</f>
        <v>404</v>
      </c>
      <c r="K40" s="57">
        <f t="shared" si="15"/>
        <v>7</v>
      </c>
      <c r="L40" s="57">
        <f t="shared" si="15"/>
        <v>119</v>
      </c>
      <c r="M40" s="57">
        <f t="shared" si="15"/>
        <v>1</v>
      </c>
      <c r="N40" s="57">
        <f t="shared" si="15"/>
        <v>2</v>
      </c>
      <c r="O40" s="57">
        <f t="shared" si="15"/>
        <v>0</v>
      </c>
      <c r="P40" s="57">
        <f t="shared" si="15"/>
        <v>1</v>
      </c>
      <c r="Q40" s="57">
        <f t="shared" si="15"/>
        <v>216</v>
      </c>
      <c r="R40" s="58">
        <f t="shared" si="9"/>
        <v>339</v>
      </c>
      <c r="S40" s="91">
        <f t="shared" si="3"/>
        <v>0.7696629213483146</v>
      </c>
    </row>
    <row r="41" spans="1:19" s="46" customFormat="1" ht="13.5" customHeight="1">
      <c r="A41" s="44">
        <v>1</v>
      </c>
      <c r="B41" s="45" t="s">
        <v>133</v>
      </c>
      <c r="C41" s="82">
        <f t="shared" si="10"/>
        <v>229</v>
      </c>
      <c r="D41" s="84">
        <v>91</v>
      </c>
      <c r="E41" s="84">
        <v>138</v>
      </c>
      <c r="F41" s="85"/>
      <c r="G41" s="84"/>
      <c r="H41" s="82">
        <f t="shared" si="1"/>
        <v>229</v>
      </c>
      <c r="I41" s="82">
        <f t="shared" si="2"/>
        <v>156</v>
      </c>
      <c r="J41" s="84">
        <v>120</v>
      </c>
      <c r="K41" s="84">
        <v>5</v>
      </c>
      <c r="L41" s="84">
        <v>31</v>
      </c>
      <c r="M41" s="84">
        <v>0</v>
      </c>
      <c r="N41" s="85">
        <v>0</v>
      </c>
      <c r="O41" s="84">
        <v>0</v>
      </c>
      <c r="P41" s="84">
        <v>0</v>
      </c>
      <c r="Q41" s="84">
        <v>73</v>
      </c>
      <c r="R41" s="58">
        <f t="shared" si="9"/>
        <v>104</v>
      </c>
      <c r="S41" s="91">
        <f t="shared" si="3"/>
        <v>0.8012820512820513</v>
      </c>
    </row>
    <row r="42" spans="1:19" s="46" customFormat="1" ht="13.5" customHeight="1">
      <c r="A42" s="44">
        <v>2</v>
      </c>
      <c r="B42" s="45" t="s">
        <v>94</v>
      </c>
      <c r="C42" s="82">
        <f t="shared" si="10"/>
        <v>115</v>
      </c>
      <c r="D42" s="84">
        <v>33</v>
      </c>
      <c r="E42" s="84">
        <v>82</v>
      </c>
      <c r="F42" s="85"/>
      <c r="G42" s="84"/>
      <c r="H42" s="82">
        <f t="shared" si="1"/>
        <v>115</v>
      </c>
      <c r="I42" s="82">
        <f t="shared" si="2"/>
        <v>93</v>
      </c>
      <c r="J42" s="84">
        <v>70</v>
      </c>
      <c r="K42" s="84">
        <v>1</v>
      </c>
      <c r="L42" s="84">
        <v>22</v>
      </c>
      <c r="M42" s="84">
        <v>0</v>
      </c>
      <c r="N42" s="85">
        <v>0</v>
      </c>
      <c r="O42" s="84">
        <v>0</v>
      </c>
      <c r="P42" s="84">
        <v>0</v>
      </c>
      <c r="Q42" s="84">
        <v>22</v>
      </c>
      <c r="R42" s="58">
        <f t="shared" si="9"/>
        <v>44</v>
      </c>
      <c r="S42" s="91">
        <f t="shared" si="3"/>
        <v>0.7634408602150538</v>
      </c>
    </row>
    <row r="43" spans="1:19" s="46" customFormat="1" ht="13.5" customHeight="1">
      <c r="A43" s="44">
        <v>3</v>
      </c>
      <c r="B43" s="45" t="s">
        <v>92</v>
      </c>
      <c r="C43" s="82">
        <f t="shared" si="10"/>
        <v>234</v>
      </c>
      <c r="D43" s="84">
        <v>79</v>
      </c>
      <c r="E43" s="84">
        <v>155</v>
      </c>
      <c r="F43" s="85"/>
      <c r="G43" s="84"/>
      <c r="H43" s="82">
        <f t="shared" si="1"/>
        <v>234</v>
      </c>
      <c r="I43" s="82">
        <f t="shared" si="2"/>
        <v>175</v>
      </c>
      <c r="J43" s="84">
        <v>145</v>
      </c>
      <c r="K43" s="84">
        <v>1</v>
      </c>
      <c r="L43" s="84">
        <v>27</v>
      </c>
      <c r="M43" s="84">
        <v>0</v>
      </c>
      <c r="N43" s="85">
        <v>2</v>
      </c>
      <c r="O43" s="84">
        <v>0</v>
      </c>
      <c r="P43" s="84">
        <v>0</v>
      </c>
      <c r="Q43" s="84">
        <v>59</v>
      </c>
      <c r="R43" s="58">
        <f t="shared" si="9"/>
        <v>88</v>
      </c>
      <c r="S43" s="91">
        <f t="shared" si="3"/>
        <v>0.8342857142857143</v>
      </c>
    </row>
    <row r="44" spans="1:19" s="46" customFormat="1" ht="13.5" customHeight="1">
      <c r="A44" s="44">
        <v>4</v>
      </c>
      <c r="B44" s="45" t="s">
        <v>150</v>
      </c>
      <c r="C44" s="82">
        <f t="shared" si="10"/>
        <v>172</v>
      </c>
      <c r="D44" s="84">
        <v>88</v>
      </c>
      <c r="E44" s="84">
        <v>84</v>
      </c>
      <c r="F44" s="85"/>
      <c r="G44" s="84"/>
      <c r="H44" s="82">
        <f>+I44+Q44</f>
        <v>172</v>
      </c>
      <c r="I44" s="82">
        <f>+SUM(J44:P44)</f>
        <v>110</v>
      </c>
      <c r="J44" s="84">
        <v>69</v>
      </c>
      <c r="K44" s="84">
        <v>0</v>
      </c>
      <c r="L44" s="84">
        <v>39</v>
      </c>
      <c r="M44" s="84">
        <v>1</v>
      </c>
      <c r="N44" s="85">
        <v>0</v>
      </c>
      <c r="O44" s="84">
        <v>0</v>
      </c>
      <c r="P44" s="84">
        <v>1</v>
      </c>
      <c r="Q44" s="84">
        <v>62</v>
      </c>
      <c r="R44" s="58">
        <f t="shared" si="9"/>
        <v>103</v>
      </c>
      <c r="S44" s="91">
        <f t="shared" si="3"/>
        <v>0.6272727272727273</v>
      </c>
    </row>
    <row r="45" spans="1:19" s="43" customFormat="1" ht="13.5" customHeight="1">
      <c r="A45" s="41">
        <v>5</v>
      </c>
      <c r="B45" s="42" t="s">
        <v>96</v>
      </c>
      <c r="C45" s="82">
        <f t="shared" si="10"/>
        <v>725</v>
      </c>
      <c r="D45" s="57">
        <f aca="true" t="shared" si="16" ref="D45:Q45">+SUM(D46:D51)</f>
        <v>270</v>
      </c>
      <c r="E45" s="57">
        <f t="shared" si="16"/>
        <v>455</v>
      </c>
      <c r="F45" s="86">
        <f t="shared" si="16"/>
        <v>3</v>
      </c>
      <c r="G45" s="86">
        <f t="shared" si="16"/>
        <v>0</v>
      </c>
      <c r="H45" s="82">
        <f aca="true" t="shared" si="17" ref="H45:H51">+I45+Q45</f>
        <v>722</v>
      </c>
      <c r="I45" s="82">
        <f aca="true" t="shared" si="18" ref="I45:I51">+SUM(J45:P45)</f>
        <v>537</v>
      </c>
      <c r="J45" s="86">
        <f t="shared" si="16"/>
        <v>426</v>
      </c>
      <c r="K45" s="86">
        <f t="shared" si="16"/>
        <v>31</v>
      </c>
      <c r="L45" s="86">
        <f t="shared" si="16"/>
        <v>80</v>
      </c>
      <c r="M45" s="86">
        <f t="shared" si="16"/>
        <v>0</v>
      </c>
      <c r="N45" s="86">
        <f t="shared" si="16"/>
        <v>0</v>
      </c>
      <c r="O45" s="86">
        <f t="shared" si="16"/>
        <v>0</v>
      </c>
      <c r="P45" s="86">
        <f t="shared" si="16"/>
        <v>0</v>
      </c>
      <c r="Q45" s="86">
        <f t="shared" si="16"/>
        <v>185</v>
      </c>
      <c r="R45" s="58">
        <f t="shared" si="9"/>
        <v>265</v>
      </c>
      <c r="S45" s="91">
        <f t="shared" si="3"/>
        <v>0.851024208566108</v>
      </c>
    </row>
    <row r="46" spans="1:19" s="46" customFormat="1" ht="13.5" customHeight="1">
      <c r="A46" s="44" t="s">
        <v>24</v>
      </c>
      <c r="B46" s="45" t="s">
        <v>123</v>
      </c>
      <c r="C46" s="82">
        <f t="shared" si="10"/>
        <v>167</v>
      </c>
      <c r="D46" s="84">
        <v>65</v>
      </c>
      <c r="E46" s="84">
        <v>102</v>
      </c>
      <c r="F46" s="85">
        <v>1</v>
      </c>
      <c r="G46" s="84">
        <v>0</v>
      </c>
      <c r="H46" s="82">
        <f t="shared" si="17"/>
        <v>166</v>
      </c>
      <c r="I46" s="82">
        <f t="shared" si="18"/>
        <v>122</v>
      </c>
      <c r="J46" s="84">
        <v>95</v>
      </c>
      <c r="K46" s="84">
        <v>15</v>
      </c>
      <c r="L46" s="84">
        <v>12</v>
      </c>
      <c r="M46" s="84">
        <v>0</v>
      </c>
      <c r="N46" s="85">
        <v>0</v>
      </c>
      <c r="O46" s="84">
        <v>0</v>
      </c>
      <c r="P46" s="84">
        <v>0</v>
      </c>
      <c r="Q46" s="84">
        <v>44</v>
      </c>
      <c r="R46" s="58">
        <f t="shared" si="9"/>
        <v>56</v>
      </c>
      <c r="S46" s="91">
        <f t="shared" si="3"/>
        <v>0.9016393442622951</v>
      </c>
    </row>
    <row r="47" spans="1:19" s="46" customFormat="1" ht="13.5" customHeight="1">
      <c r="A47" s="44" t="s">
        <v>25</v>
      </c>
      <c r="B47" s="45" t="s">
        <v>124</v>
      </c>
      <c r="C47" s="82">
        <f t="shared" si="10"/>
        <v>39</v>
      </c>
      <c r="D47" s="84">
        <v>0</v>
      </c>
      <c r="E47" s="84">
        <v>39</v>
      </c>
      <c r="F47" s="85">
        <v>0</v>
      </c>
      <c r="G47" s="84">
        <v>0</v>
      </c>
      <c r="H47" s="82">
        <f t="shared" si="17"/>
        <v>39</v>
      </c>
      <c r="I47" s="82">
        <f t="shared" si="18"/>
        <v>39</v>
      </c>
      <c r="J47" s="84">
        <v>37</v>
      </c>
      <c r="K47" s="84">
        <v>0</v>
      </c>
      <c r="L47" s="84">
        <v>2</v>
      </c>
      <c r="M47" s="84">
        <v>0</v>
      </c>
      <c r="N47" s="85">
        <v>0</v>
      </c>
      <c r="O47" s="84">
        <v>0</v>
      </c>
      <c r="P47" s="84">
        <v>0</v>
      </c>
      <c r="Q47" s="84">
        <v>0</v>
      </c>
      <c r="R47" s="58">
        <f t="shared" si="9"/>
        <v>2</v>
      </c>
      <c r="S47" s="91">
        <f t="shared" si="3"/>
        <v>0.9487179487179487</v>
      </c>
    </row>
    <row r="48" spans="1:19" s="46" customFormat="1" ht="13.5" customHeight="1">
      <c r="A48" s="44" t="s">
        <v>26</v>
      </c>
      <c r="B48" s="45" t="s">
        <v>125</v>
      </c>
      <c r="C48" s="82">
        <f t="shared" si="10"/>
        <v>143</v>
      </c>
      <c r="D48" s="84">
        <v>73</v>
      </c>
      <c r="E48" s="84">
        <v>70</v>
      </c>
      <c r="F48" s="85">
        <v>0</v>
      </c>
      <c r="G48" s="84">
        <v>0</v>
      </c>
      <c r="H48" s="82">
        <f t="shared" si="17"/>
        <v>143</v>
      </c>
      <c r="I48" s="82">
        <f t="shared" si="18"/>
        <v>102</v>
      </c>
      <c r="J48" s="84">
        <v>75</v>
      </c>
      <c r="K48" s="84">
        <v>3</v>
      </c>
      <c r="L48" s="84">
        <v>24</v>
      </c>
      <c r="M48" s="84">
        <v>0</v>
      </c>
      <c r="N48" s="85">
        <v>0</v>
      </c>
      <c r="O48" s="84">
        <v>0</v>
      </c>
      <c r="P48" s="84">
        <v>0</v>
      </c>
      <c r="Q48" s="84">
        <v>41</v>
      </c>
      <c r="R48" s="58">
        <f t="shared" si="9"/>
        <v>65</v>
      </c>
      <c r="S48" s="91">
        <f t="shared" si="3"/>
        <v>0.7647058823529411</v>
      </c>
    </row>
    <row r="49" spans="1:19" s="46" customFormat="1" ht="13.5" customHeight="1">
      <c r="A49" s="44" t="s">
        <v>33</v>
      </c>
      <c r="B49" s="45" t="s">
        <v>126</v>
      </c>
      <c r="C49" s="82">
        <f t="shared" si="10"/>
        <v>86</v>
      </c>
      <c r="D49" s="84">
        <v>19</v>
      </c>
      <c r="E49" s="84">
        <v>67</v>
      </c>
      <c r="F49" s="85">
        <v>0</v>
      </c>
      <c r="G49" s="84">
        <v>0</v>
      </c>
      <c r="H49" s="82">
        <f t="shared" si="17"/>
        <v>86</v>
      </c>
      <c r="I49" s="82">
        <f t="shared" si="18"/>
        <v>67</v>
      </c>
      <c r="J49" s="84">
        <v>58</v>
      </c>
      <c r="K49" s="84">
        <v>4</v>
      </c>
      <c r="L49" s="84">
        <v>5</v>
      </c>
      <c r="M49" s="84">
        <v>0</v>
      </c>
      <c r="N49" s="85">
        <v>0</v>
      </c>
      <c r="O49" s="84">
        <v>0</v>
      </c>
      <c r="P49" s="84">
        <v>0</v>
      </c>
      <c r="Q49" s="84">
        <v>19</v>
      </c>
      <c r="R49" s="58">
        <f t="shared" si="9"/>
        <v>24</v>
      </c>
      <c r="S49" s="91">
        <f t="shared" si="3"/>
        <v>0.9253731343283582</v>
      </c>
    </row>
    <row r="50" spans="1:19" s="46" customFormat="1" ht="13.5" customHeight="1">
      <c r="A50" s="44" t="s">
        <v>34</v>
      </c>
      <c r="B50" s="45" t="s">
        <v>127</v>
      </c>
      <c r="C50" s="82">
        <f t="shared" si="10"/>
        <v>96</v>
      </c>
      <c r="D50" s="84">
        <v>38</v>
      </c>
      <c r="E50" s="84">
        <v>58</v>
      </c>
      <c r="F50" s="85">
        <v>2</v>
      </c>
      <c r="G50" s="84">
        <v>0</v>
      </c>
      <c r="H50" s="82">
        <f t="shared" si="17"/>
        <v>94</v>
      </c>
      <c r="I50" s="82">
        <f t="shared" si="18"/>
        <v>61</v>
      </c>
      <c r="J50" s="84">
        <v>46</v>
      </c>
      <c r="K50" s="84">
        <v>1</v>
      </c>
      <c r="L50" s="84">
        <v>14</v>
      </c>
      <c r="M50" s="84">
        <v>0</v>
      </c>
      <c r="N50" s="85">
        <v>0</v>
      </c>
      <c r="O50" s="84">
        <v>0</v>
      </c>
      <c r="P50" s="84">
        <v>0</v>
      </c>
      <c r="Q50" s="84">
        <v>33</v>
      </c>
      <c r="R50" s="58">
        <f t="shared" si="9"/>
        <v>47</v>
      </c>
      <c r="S50" s="91">
        <f t="shared" si="3"/>
        <v>0.7704918032786885</v>
      </c>
    </row>
    <row r="51" spans="1:19" s="46" customFormat="1" ht="13.5" customHeight="1">
      <c r="A51" s="44" t="s">
        <v>35</v>
      </c>
      <c r="B51" s="45" t="s">
        <v>128</v>
      </c>
      <c r="C51" s="82">
        <f t="shared" si="10"/>
        <v>194</v>
      </c>
      <c r="D51" s="84">
        <v>75</v>
      </c>
      <c r="E51" s="84">
        <v>119</v>
      </c>
      <c r="F51" s="85">
        <v>0</v>
      </c>
      <c r="G51" s="84">
        <v>0</v>
      </c>
      <c r="H51" s="82">
        <f t="shared" si="17"/>
        <v>194</v>
      </c>
      <c r="I51" s="82">
        <f t="shared" si="18"/>
        <v>146</v>
      </c>
      <c r="J51" s="84">
        <v>115</v>
      </c>
      <c r="K51" s="84">
        <v>8</v>
      </c>
      <c r="L51" s="84">
        <v>23</v>
      </c>
      <c r="M51" s="84">
        <v>0</v>
      </c>
      <c r="N51" s="85">
        <v>0</v>
      </c>
      <c r="O51" s="84">
        <v>0</v>
      </c>
      <c r="P51" s="84">
        <v>0</v>
      </c>
      <c r="Q51" s="84">
        <v>48</v>
      </c>
      <c r="R51" s="58">
        <f t="shared" si="9"/>
        <v>71</v>
      </c>
      <c r="S51" s="91">
        <f t="shared" si="3"/>
        <v>0.8424657534246576</v>
      </c>
    </row>
    <row r="52" spans="1:19" s="43" customFormat="1" ht="13.5" customHeight="1">
      <c r="A52" s="41">
        <v>6</v>
      </c>
      <c r="B52" s="42" t="s">
        <v>97</v>
      </c>
      <c r="C52" s="82">
        <f t="shared" si="10"/>
        <v>821</v>
      </c>
      <c r="D52" s="57">
        <f>+SUM(D53:D55)</f>
        <v>293</v>
      </c>
      <c r="E52" s="57">
        <f>+SUM(E53:E55)</f>
        <v>528</v>
      </c>
      <c r="F52" s="57">
        <f>+SUM(F53:F55)</f>
        <v>1</v>
      </c>
      <c r="G52" s="57">
        <f>+SUM(G53:G55)</f>
        <v>0</v>
      </c>
      <c r="H52" s="82">
        <f aca="true" t="shared" si="19" ref="H52:H65">+I52+Q52</f>
        <v>820</v>
      </c>
      <c r="I52" s="82">
        <f aca="true" t="shared" si="20" ref="I52:I65">+SUM(J52:P52)</f>
        <v>639</v>
      </c>
      <c r="J52" s="57">
        <f aca="true" t="shared" si="21" ref="J52:Q52">+SUM(J53:J55)</f>
        <v>488</v>
      </c>
      <c r="K52" s="57">
        <f t="shared" si="21"/>
        <v>11</v>
      </c>
      <c r="L52" s="57">
        <f t="shared" si="21"/>
        <v>139</v>
      </c>
      <c r="M52" s="57">
        <f t="shared" si="21"/>
        <v>0</v>
      </c>
      <c r="N52" s="57">
        <f t="shared" si="21"/>
        <v>1</v>
      </c>
      <c r="O52" s="57">
        <f t="shared" si="21"/>
        <v>0</v>
      </c>
      <c r="P52" s="57">
        <f t="shared" si="21"/>
        <v>0</v>
      </c>
      <c r="Q52" s="57">
        <f t="shared" si="21"/>
        <v>181</v>
      </c>
      <c r="R52" s="58">
        <f t="shared" si="9"/>
        <v>321</v>
      </c>
      <c r="S52" s="91">
        <f t="shared" si="3"/>
        <v>0.7809076682316118</v>
      </c>
    </row>
    <row r="53" spans="1:19" s="46" customFormat="1" ht="13.5" customHeight="1">
      <c r="A53" s="44" t="s">
        <v>24</v>
      </c>
      <c r="B53" s="45" t="s">
        <v>98</v>
      </c>
      <c r="C53" s="82">
        <f t="shared" si="10"/>
        <v>284</v>
      </c>
      <c r="D53" s="84">
        <v>105</v>
      </c>
      <c r="E53" s="84">
        <v>179</v>
      </c>
      <c r="F53" s="84">
        <v>1</v>
      </c>
      <c r="G53" s="84">
        <v>0</v>
      </c>
      <c r="H53" s="82">
        <f t="shared" si="19"/>
        <v>283</v>
      </c>
      <c r="I53" s="82">
        <f t="shared" si="20"/>
        <v>217</v>
      </c>
      <c r="J53" s="84">
        <v>175</v>
      </c>
      <c r="K53" s="84">
        <v>2</v>
      </c>
      <c r="L53" s="84">
        <v>40</v>
      </c>
      <c r="M53" s="84">
        <v>0</v>
      </c>
      <c r="N53" s="84">
        <v>0</v>
      </c>
      <c r="O53" s="84">
        <v>0</v>
      </c>
      <c r="P53" s="84">
        <v>0</v>
      </c>
      <c r="Q53" s="84">
        <v>66</v>
      </c>
      <c r="R53" s="58">
        <f t="shared" si="9"/>
        <v>106</v>
      </c>
      <c r="S53" s="91">
        <f t="shared" si="3"/>
        <v>0.815668202764977</v>
      </c>
    </row>
    <row r="54" spans="1:19" s="46" customFormat="1" ht="13.5" customHeight="1">
      <c r="A54" s="44" t="s">
        <v>25</v>
      </c>
      <c r="B54" s="45" t="s">
        <v>129</v>
      </c>
      <c r="C54" s="82">
        <f t="shared" si="10"/>
        <v>280</v>
      </c>
      <c r="D54" s="84">
        <v>100</v>
      </c>
      <c r="E54" s="84">
        <v>180</v>
      </c>
      <c r="F54" s="84">
        <v>0</v>
      </c>
      <c r="G54" s="84"/>
      <c r="H54" s="82">
        <f t="shared" si="19"/>
        <v>280</v>
      </c>
      <c r="I54" s="82">
        <f t="shared" si="20"/>
        <v>229</v>
      </c>
      <c r="J54" s="84">
        <v>169</v>
      </c>
      <c r="K54" s="84">
        <v>6</v>
      </c>
      <c r="L54" s="84">
        <v>54</v>
      </c>
      <c r="M54" s="84">
        <v>0</v>
      </c>
      <c r="N54" s="84">
        <v>0</v>
      </c>
      <c r="O54" s="84">
        <v>0</v>
      </c>
      <c r="P54" s="84">
        <v>0</v>
      </c>
      <c r="Q54" s="84">
        <v>51</v>
      </c>
      <c r="R54" s="58">
        <f t="shared" si="9"/>
        <v>105</v>
      </c>
      <c r="S54" s="91">
        <f>+SUM(J54:K54)/I54</f>
        <v>0.7641921397379913</v>
      </c>
    </row>
    <row r="55" spans="1:19" s="46" customFormat="1" ht="13.5" customHeight="1">
      <c r="A55" s="44" t="s">
        <v>26</v>
      </c>
      <c r="B55" s="45" t="s">
        <v>99</v>
      </c>
      <c r="C55" s="82">
        <f t="shared" si="10"/>
        <v>257</v>
      </c>
      <c r="D55" s="84">
        <v>88</v>
      </c>
      <c r="E55" s="84">
        <v>169</v>
      </c>
      <c r="F55" s="84">
        <v>0</v>
      </c>
      <c r="G55" s="84"/>
      <c r="H55" s="82">
        <f t="shared" si="19"/>
        <v>257</v>
      </c>
      <c r="I55" s="82">
        <f t="shared" si="20"/>
        <v>193</v>
      </c>
      <c r="J55" s="84">
        <v>144</v>
      </c>
      <c r="K55" s="84">
        <v>3</v>
      </c>
      <c r="L55" s="84">
        <v>45</v>
      </c>
      <c r="M55" s="84">
        <v>0</v>
      </c>
      <c r="N55" s="84">
        <v>1</v>
      </c>
      <c r="O55" s="84">
        <v>0</v>
      </c>
      <c r="P55" s="84">
        <v>0</v>
      </c>
      <c r="Q55" s="84">
        <v>64</v>
      </c>
      <c r="R55" s="58">
        <f t="shared" si="9"/>
        <v>110</v>
      </c>
      <c r="S55" s="91">
        <f aca="true" t="shared" si="22" ref="S55:S63">+SUM(J55:K55)/I55</f>
        <v>0.7616580310880829</v>
      </c>
    </row>
    <row r="56" spans="1:19" s="43" customFormat="1" ht="13.5" customHeight="1">
      <c r="A56" s="41">
        <v>7</v>
      </c>
      <c r="B56" s="42" t="s">
        <v>100</v>
      </c>
      <c r="C56" s="82">
        <f t="shared" si="10"/>
        <v>820</v>
      </c>
      <c r="D56" s="82">
        <f aca="true" t="shared" si="23" ref="D56:Q56">+SUM(D57:D60)</f>
        <v>284</v>
      </c>
      <c r="E56" s="82">
        <f t="shared" si="23"/>
        <v>536</v>
      </c>
      <c r="F56" s="82">
        <f t="shared" si="23"/>
        <v>4</v>
      </c>
      <c r="G56" s="82">
        <f t="shared" si="23"/>
        <v>0</v>
      </c>
      <c r="H56" s="82">
        <f t="shared" si="19"/>
        <v>816</v>
      </c>
      <c r="I56" s="82">
        <f t="shared" si="20"/>
        <v>567</v>
      </c>
      <c r="J56" s="82">
        <f t="shared" si="23"/>
        <v>486</v>
      </c>
      <c r="K56" s="82">
        <f t="shared" si="23"/>
        <v>13</v>
      </c>
      <c r="L56" s="82">
        <f t="shared" si="23"/>
        <v>66</v>
      </c>
      <c r="M56" s="82">
        <f t="shared" si="23"/>
        <v>0</v>
      </c>
      <c r="N56" s="82">
        <f t="shared" si="23"/>
        <v>0</v>
      </c>
      <c r="O56" s="82">
        <f t="shared" si="23"/>
        <v>0</v>
      </c>
      <c r="P56" s="82">
        <f t="shared" si="23"/>
        <v>2</v>
      </c>
      <c r="Q56" s="82">
        <f t="shared" si="23"/>
        <v>249</v>
      </c>
      <c r="R56" s="58">
        <f t="shared" si="9"/>
        <v>317</v>
      </c>
      <c r="S56" s="91">
        <f t="shared" si="22"/>
        <v>0.8800705467372134</v>
      </c>
    </row>
    <row r="57" spans="1:19" s="46" customFormat="1" ht="13.5" customHeight="1">
      <c r="A57" s="44">
        <v>1</v>
      </c>
      <c r="B57" s="45" t="s">
        <v>101</v>
      </c>
      <c r="C57" s="82">
        <f t="shared" si="10"/>
        <v>63</v>
      </c>
      <c r="D57" s="84">
        <v>11</v>
      </c>
      <c r="E57" s="84">
        <v>52</v>
      </c>
      <c r="F57" s="84">
        <v>1</v>
      </c>
      <c r="G57" s="84"/>
      <c r="H57" s="82">
        <f t="shared" si="19"/>
        <v>62</v>
      </c>
      <c r="I57" s="82">
        <f t="shared" si="20"/>
        <v>50</v>
      </c>
      <c r="J57" s="84">
        <v>46</v>
      </c>
      <c r="K57" s="84">
        <v>0</v>
      </c>
      <c r="L57" s="84">
        <v>4</v>
      </c>
      <c r="M57" s="84">
        <v>0</v>
      </c>
      <c r="N57" s="84">
        <v>0</v>
      </c>
      <c r="O57" s="84">
        <v>0</v>
      </c>
      <c r="P57" s="84">
        <v>0</v>
      </c>
      <c r="Q57" s="84">
        <v>12</v>
      </c>
      <c r="R57" s="58">
        <f t="shared" si="9"/>
        <v>16</v>
      </c>
      <c r="S57" s="91">
        <f t="shared" si="22"/>
        <v>0.92</v>
      </c>
    </row>
    <row r="58" spans="1:19" s="46" customFormat="1" ht="13.5" customHeight="1">
      <c r="A58" s="44">
        <v>2</v>
      </c>
      <c r="B58" s="45" t="s">
        <v>106</v>
      </c>
      <c r="C58" s="82">
        <f t="shared" si="10"/>
        <v>262</v>
      </c>
      <c r="D58" s="84">
        <v>78</v>
      </c>
      <c r="E58" s="84">
        <v>184</v>
      </c>
      <c r="F58" s="84">
        <v>0</v>
      </c>
      <c r="G58" s="84"/>
      <c r="H58" s="82">
        <f t="shared" si="19"/>
        <v>262</v>
      </c>
      <c r="I58" s="82">
        <f t="shared" si="20"/>
        <v>194</v>
      </c>
      <c r="J58" s="84">
        <v>161</v>
      </c>
      <c r="K58" s="84">
        <v>3</v>
      </c>
      <c r="L58" s="84">
        <v>30</v>
      </c>
      <c r="M58" s="84">
        <v>0</v>
      </c>
      <c r="N58" s="84">
        <v>0</v>
      </c>
      <c r="O58" s="84">
        <v>0</v>
      </c>
      <c r="P58" s="84">
        <v>0</v>
      </c>
      <c r="Q58" s="84">
        <v>68</v>
      </c>
      <c r="R58" s="58">
        <f t="shared" si="9"/>
        <v>98</v>
      </c>
      <c r="S58" s="91">
        <f t="shared" si="22"/>
        <v>0.845360824742268</v>
      </c>
    </row>
    <row r="59" spans="1:19" s="46" customFormat="1" ht="13.5" customHeight="1">
      <c r="A59" s="44">
        <v>3</v>
      </c>
      <c r="B59" s="45" t="s">
        <v>102</v>
      </c>
      <c r="C59" s="82">
        <f t="shared" si="10"/>
        <v>238</v>
      </c>
      <c r="D59" s="84">
        <v>113</v>
      </c>
      <c r="E59" s="84">
        <v>125</v>
      </c>
      <c r="F59" s="84">
        <v>0</v>
      </c>
      <c r="G59" s="84"/>
      <c r="H59" s="82">
        <f t="shared" si="19"/>
        <v>238</v>
      </c>
      <c r="I59" s="82">
        <f t="shared" si="20"/>
        <v>138</v>
      </c>
      <c r="J59" s="84">
        <v>118</v>
      </c>
      <c r="K59" s="84">
        <v>5</v>
      </c>
      <c r="L59" s="84">
        <v>15</v>
      </c>
      <c r="M59" s="84">
        <v>0</v>
      </c>
      <c r="N59" s="84">
        <v>0</v>
      </c>
      <c r="O59" s="84">
        <v>0</v>
      </c>
      <c r="P59" s="84">
        <v>0</v>
      </c>
      <c r="Q59" s="84">
        <v>100</v>
      </c>
      <c r="R59" s="58">
        <f t="shared" si="9"/>
        <v>115</v>
      </c>
      <c r="S59" s="91">
        <f t="shared" si="22"/>
        <v>0.8913043478260869</v>
      </c>
    </row>
    <row r="60" spans="1:19" s="46" customFormat="1" ht="13.5" customHeight="1">
      <c r="A60" s="44">
        <v>4</v>
      </c>
      <c r="B60" s="45" t="s">
        <v>103</v>
      </c>
      <c r="C60" s="82">
        <f t="shared" si="10"/>
        <v>257</v>
      </c>
      <c r="D60" s="84">
        <v>82</v>
      </c>
      <c r="E60" s="84">
        <v>175</v>
      </c>
      <c r="F60" s="84">
        <v>3</v>
      </c>
      <c r="G60" s="84"/>
      <c r="H60" s="82">
        <f t="shared" si="19"/>
        <v>254</v>
      </c>
      <c r="I60" s="82">
        <f t="shared" si="20"/>
        <v>185</v>
      </c>
      <c r="J60" s="84">
        <v>161</v>
      </c>
      <c r="K60" s="84">
        <v>5</v>
      </c>
      <c r="L60" s="84">
        <v>17</v>
      </c>
      <c r="M60" s="84">
        <v>0</v>
      </c>
      <c r="N60" s="84">
        <v>0</v>
      </c>
      <c r="O60" s="84">
        <v>0</v>
      </c>
      <c r="P60" s="84">
        <v>2</v>
      </c>
      <c r="Q60" s="84">
        <v>69</v>
      </c>
      <c r="R60" s="58">
        <f t="shared" si="9"/>
        <v>88</v>
      </c>
      <c r="S60" s="91">
        <f t="shared" si="22"/>
        <v>0.8972972972972973</v>
      </c>
    </row>
    <row r="61" spans="1:19" s="43" customFormat="1" ht="13.5" customHeight="1">
      <c r="A61" s="41">
        <v>8</v>
      </c>
      <c r="B61" s="42" t="s">
        <v>104</v>
      </c>
      <c r="C61" s="82">
        <f t="shared" si="10"/>
        <v>764</v>
      </c>
      <c r="D61" s="57">
        <f aca="true" t="shared" si="24" ref="D61:Q61">+SUM(D62:D65)</f>
        <v>209</v>
      </c>
      <c r="E61" s="57">
        <f t="shared" si="24"/>
        <v>555</v>
      </c>
      <c r="F61" s="57">
        <f t="shared" si="24"/>
        <v>12</v>
      </c>
      <c r="G61" s="57">
        <f t="shared" si="24"/>
        <v>0</v>
      </c>
      <c r="H61" s="82">
        <f t="shared" si="19"/>
        <v>752</v>
      </c>
      <c r="I61" s="82">
        <f t="shared" si="20"/>
        <v>623</v>
      </c>
      <c r="J61" s="57">
        <f t="shared" si="24"/>
        <v>501</v>
      </c>
      <c r="K61" s="57">
        <f t="shared" si="24"/>
        <v>15</v>
      </c>
      <c r="L61" s="57">
        <f t="shared" si="24"/>
        <v>105</v>
      </c>
      <c r="M61" s="57">
        <f t="shared" si="24"/>
        <v>2</v>
      </c>
      <c r="N61" s="57">
        <f t="shared" si="24"/>
        <v>0</v>
      </c>
      <c r="O61" s="57">
        <f t="shared" si="24"/>
        <v>0</v>
      </c>
      <c r="P61" s="57">
        <f t="shared" si="24"/>
        <v>0</v>
      </c>
      <c r="Q61" s="57">
        <f t="shared" si="24"/>
        <v>129</v>
      </c>
      <c r="R61" s="58">
        <f t="shared" si="9"/>
        <v>236</v>
      </c>
      <c r="S61" s="91">
        <f t="shared" si="22"/>
        <v>0.8282504012841091</v>
      </c>
    </row>
    <row r="62" spans="1:19" s="46" customFormat="1" ht="13.5" customHeight="1">
      <c r="A62" s="47" t="s">
        <v>24</v>
      </c>
      <c r="B62" s="48" t="s">
        <v>137</v>
      </c>
      <c r="C62" s="82">
        <f t="shared" si="10"/>
        <v>243</v>
      </c>
      <c r="D62" s="84">
        <v>82</v>
      </c>
      <c r="E62" s="87">
        <v>161</v>
      </c>
      <c r="F62" s="85">
        <v>2</v>
      </c>
      <c r="G62" s="87"/>
      <c r="H62" s="82">
        <f t="shared" si="19"/>
        <v>241</v>
      </c>
      <c r="I62" s="82">
        <f t="shared" si="20"/>
        <v>190</v>
      </c>
      <c r="J62" s="87">
        <v>154</v>
      </c>
      <c r="K62" s="87">
        <v>8</v>
      </c>
      <c r="L62" s="87">
        <v>28</v>
      </c>
      <c r="M62" s="87">
        <v>0</v>
      </c>
      <c r="N62" s="85">
        <v>0</v>
      </c>
      <c r="O62" s="87">
        <v>0</v>
      </c>
      <c r="P62" s="87">
        <v>0</v>
      </c>
      <c r="Q62" s="87">
        <v>51</v>
      </c>
      <c r="R62" s="58">
        <f t="shared" si="9"/>
        <v>79</v>
      </c>
      <c r="S62" s="91">
        <f t="shared" si="22"/>
        <v>0.8526315789473684</v>
      </c>
    </row>
    <row r="63" spans="1:19" s="46" customFormat="1" ht="13.5" customHeight="1">
      <c r="A63" s="47" t="s">
        <v>25</v>
      </c>
      <c r="B63" s="48" t="s">
        <v>138</v>
      </c>
      <c r="C63" s="82">
        <f t="shared" si="10"/>
        <v>220</v>
      </c>
      <c r="D63" s="84">
        <v>42</v>
      </c>
      <c r="E63" s="87">
        <v>178</v>
      </c>
      <c r="F63" s="85">
        <v>8</v>
      </c>
      <c r="G63" s="87"/>
      <c r="H63" s="82">
        <f t="shared" si="19"/>
        <v>212</v>
      </c>
      <c r="I63" s="82">
        <f t="shared" si="20"/>
        <v>181</v>
      </c>
      <c r="J63" s="87">
        <v>156</v>
      </c>
      <c r="K63" s="87">
        <v>2</v>
      </c>
      <c r="L63" s="87">
        <v>23</v>
      </c>
      <c r="M63" s="87">
        <v>0</v>
      </c>
      <c r="N63" s="85">
        <v>0</v>
      </c>
      <c r="O63" s="87">
        <v>0</v>
      </c>
      <c r="P63" s="87">
        <v>0</v>
      </c>
      <c r="Q63" s="87">
        <v>31</v>
      </c>
      <c r="R63" s="58">
        <f t="shared" si="9"/>
        <v>54</v>
      </c>
      <c r="S63" s="91">
        <f t="shared" si="22"/>
        <v>0.8729281767955801</v>
      </c>
    </row>
    <row r="64" spans="1:19" s="46" customFormat="1" ht="13.5" customHeight="1">
      <c r="A64" s="49" t="s">
        <v>26</v>
      </c>
      <c r="B64" s="50" t="s">
        <v>139</v>
      </c>
      <c r="C64" s="82">
        <f t="shared" si="10"/>
        <v>205</v>
      </c>
      <c r="D64" s="87">
        <v>65</v>
      </c>
      <c r="E64" s="87">
        <v>140</v>
      </c>
      <c r="F64" s="85">
        <v>2</v>
      </c>
      <c r="G64" s="87"/>
      <c r="H64" s="82">
        <f t="shared" si="19"/>
        <v>203</v>
      </c>
      <c r="I64" s="82">
        <f t="shared" si="20"/>
        <v>172</v>
      </c>
      <c r="J64" s="87">
        <v>121</v>
      </c>
      <c r="K64" s="87">
        <v>4</v>
      </c>
      <c r="L64" s="87">
        <v>46</v>
      </c>
      <c r="M64" s="87">
        <v>1</v>
      </c>
      <c r="N64" s="85">
        <v>0</v>
      </c>
      <c r="O64" s="87">
        <v>0</v>
      </c>
      <c r="P64" s="87">
        <v>0</v>
      </c>
      <c r="Q64" s="87">
        <v>31</v>
      </c>
      <c r="R64" s="58">
        <f t="shared" si="9"/>
        <v>78</v>
      </c>
      <c r="S64" s="91">
        <f t="shared" si="3"/>
        <v>0.7267441860465116</v>
      </c>
    </row>
    <row r="65" spans="1:19" s="46" customFormat="1" ht="13.5" customHeight="1">
      <c r="A65" s="49" t="s">
        <v>33</v>
      </c>
      <c r="B65" s="50" t="s">
        <v>140</v>
      </c>
      <c r="C65" s="82">
        <f t="shared" si="10"/>
        <v>96</v>
      </c>
      <c r="D65" s="87">
        <v>20</v>
      </c>
      <c r="E65" s="87">
        <v>76</v>
      </c>
      <c r="F65" s="85">
        <v>0</v>
      </c>
      <c r="G65" s="87"/>
      <c r="H65" s="82">
        <f t="shared" si="19"/>
        <v>96</v>
      </c>
      <c r="I65" s="82">
        <f t="shared" si="20"/>
        <v>80</v>
      </c>
      <c r="J65" s="87">
        <v>70</v>
      </c>
      <c r="K65" s="87">
        <v>1</v>
      </c>
      <c r="L65" s="87">
        <v>8</v>
      </c>
      <c r="M65" s="87">
        <v>1</v>
      </c>
      <c r="N65" s="85">
        <v>0</v>
      </c>
      <c r="O65" s="87">
        <v>0</v>
      </c>
      <c r="P65" s="87">
        <v>0</v>
      </c>
      <c r="Q65" s="87">
        <v>16</v>
      </c>
      <c r="R65" s="58">
        <f t="shared" si="9"/>
        <v>25</v>
      </c>
      <c r="S65" s="91">
        <f t="shared" si="3"/>
        <v>0.8875</v>
      </c>
    </row>
    <row r="66" spans="1:19" s="27" customFormat="1" ht="16.5">
      <c r="A66" s="134"/>
      <c r="B66" s="134"/>
      <c r="C66" s="134"/>
      <c r="D66" s="134"/>
      <c r="E66" s="134"/>
      <c r="F66" s="60"/>
      <c r="G66" s="60"/>
      <c r="H66" s="60"/>
      <c r="I66" s="60"/>
      <c r="J66" s="60"/>
      <c r="K66" s="60"/>
      <c r="L66" s="60"/>
      <c r="M66" s="60"/>
      <c r="N66" s="136"/>
      <c r="O66" s="136"/>
      <c r="P66" s="136"/>
      <c r="Q66" s="136"/>
      <c r="R66" s="136"/>
      <c r="S66" s="136"/>
    </row>
    <row r="67" spans="1:20" s="67" customFormat="1" ht="16.5">
      <c r="A67" s="122"/>
      <c r="B67" s="122"/>
      <c r="C67" s="122"/>
      <c r="D67" s="122"/>
      <c r="E67" s="122"/>
      <c r="F67" s="65"/>
      <c r="G67" s="65"/>
      <c r="H67" s="65"/>
      <c r="I67" s="65"/>
      <c r="J67" s="65"/>
      <c r="K67" s="65"/>
      <c r="L67" s="65"/>
      <c r="M67" s="65"/>
      <c r="N67" s="133" t="str">
        <f>Sheet1!B8</f>
        <v>Thái Bình, ngày 05 tháng 09 năm 2017</v>
      </c>
      <c r="O67" s="133"/>
      <c r="P67" s="133"/>
      <c r="Q67" s="133"/>
      <c r="R67" s="133"/>
      <c r="S67" s="133"/>
      <c r="T67" s="75"/>
    </row>
    <row r="68" spans="1:20" s="67" customFormat="1" ht="16.5" customHeight="1">
      <c r="A68" s="65"/>
      <c r="B68" s="65"/>
      <c r="C68" s="65"/>
      <c r="D68" s="65"/>
      <c r="E68" s="65"/>
      <c r="F68" s="65"/>
      <c r="G68" s="65"/>
      <c r="H68" s="65"/>
      <c r="I68" s="65"/>
      <c r="J68" s="65"/>
      <c r="K68" s="65"/>
      <c r="L68" s="65"/>
      <c r="M68" s="65"/>
      <c r="N68" s="123" t="str">
        <f>Sheet1!B9</f>
        <v>PHÓ CỤC TRƯỞNG</v>
      </c>
      <c r="O68" s="123"/>
      <c r="P68" s="123"/>
      <c r="Q68" s="123"/>
      <c r="R68" s="123"/>
      <c r="S68" s="123"/>
      <c r="T68" s="76"/>
    </row>
    <row r="69" spans="1:20" s="70" customFormat="1" ht="19.5" customHeight="1">
      <c r="A69" s="68"/>
      <c r="B69" s="123" t="s">
        <v>3</v>
      </c>
      <c r="C69" s="123"/>
      <c r="D69" s="123"/>
      <c r="E69" s="123"/>
      <c r="F69" s="69"/>
      <c r="G69" s="69"/>
      <c r="H69" s="69"/>
      <c r="I69" s="69"/>
      <c r="J69" s="69"/>
      <c r="K69" s="69"/>
      <c r="L69" s="69"/>
      <c r="M69" s="69"/>
      <c r="N69" s="124" t="str">
        <f>Sheet1!B7</f>
        <v>KT. CỤC TRƯỞNG</v>
      </c>
      <c r="O69" s="124"/>
      <c r="P69" s="124"/>
      <c r="Q69" s="124"/>
      <c r="R69" s="124"/>
      <c r="S69" s="124"/>
      <c r="T69" s="77"/>
    </row>
    <row r="70" spans="2:20" s="71" customFormat="1" ht="16.5">
      <c r="B70" s="123"/>
      <c r="C70" s="123"/>
      <c r="D70" s="123"/>
      <c r="E70" s="123"/>
      <c r="F70" s="72"/>
      <c r="G70" s="72"/>
      <c r="H70" s="72"/>
      <c r="I70" s="72"/>
      <c r="J70" s="72"/>
      <c r="K70" s="72"/>
      <c r="L70" s="72"/>
      <c r="M70" s="72"/>
      <c r="N70" s="124"/>
      <c r="O70" s="124"/>
      <c r="P70" s="124"/>
      <c r="Q70" s="124"/>
      <c r="R70" s="124"/>
      <c r="S70" s="124"/>
      <c r="T70" s="124"/>
    </row>
    <row r="71" spans="2:20" s="71" customFormat="1" ht="16.5">
      <c r="B71" s="123"/>
      <c r="C71" s="123"/>
      <c r="D71" s="123"/>
      <c r="E71" s="123"/>
      <c r="F71" s="72"/>
      <c r="G71" s="72"/>
      <c r="H71" s="72"/>
      <c r="I71" s="72"/>
      <c r="J71" s="72"/>
      <c r="K71" s="72"/>
      <c r="L71" s="72"/>
      <c r="M71" s="72"/>
      <c r="N71" s="124"/>
      <c r="O71" s="124"/>
      <c r="P71" s="124"/>
      <c r="Q71" s="124"/>
      <c r="R71" s="124"/>
      <c r="S71" s="124"/>
      <c r="T71" s="124"/>
    </row>
    <row r="72" spans="2:20" s="71" customFormat="1" ht="16.5">
      <c r="B72" s="123"/>
      <c r="C72" s="123"/>
      <c r="D72" s="123"/>
      <c r="E72" s="123"/>
      <c r="F72" s="72"/>
      <c r="G72" s="72"/>
      <c r="H72" s="72"/>
      <c r="I72" s="72"/>
      <c r="J72" s="72"/>
      <c r="K72" s="72"/>
      <c r="L72" s="72"/>
      <c r="M72" s="72"/>
      <c r="N72" s="124"/>
      <c r="O72" s="124"/>
      <c r="P72" s="124"/>
      <c r="Q72" s="124"/>
      <c r="R72" s="124"/>
      <c r="S72" s="124"/>
      <c r="T72" s="124"/>
    </row>
    <row r="73" spans="1:20" s="71" customFormat="1" ht="15.75" customHeight="1">
      <c r="A73" s="73"/>
      <c r="B73" s="123"/>
      <c r="C73" s="123"/>
      <c r="D73" s="123"/>
      <c r="E73" s="123"/>
      <c r="F73" s="73"/>
      <c r="G73" s="73"/>
      <c r="H73" s="73"/>
      <c r="I73" s="73"/>
      <c r="J73" s="73"/>
      <c r="K73" s="73"/>
      <c r="L73" s="73"/>
      <c r="M73" s="73"/>
      <c r="N73" s="124"/>
      <c r="O73" s="124"/>
      <c r="P73" s="124"/>
      <c r="Q73" s="124"/>
      <c r="R73" s="124"/>
      <c r="S73" s="124"/>
      <c r="T73" s="124"/>
    </row>
    <row r="74" spans="1:20" s="71" customFormat="1" ht="16.5">
      <c r="A74" s="73"/>
      <c r="B74" s="123" t="str">
        <f>Sheet1!B5</f>
        <v>Hà Thành</v>
      </c>
      <c r="C74" s="123"/>
      <c r="D74" s="123"/>
      <c r="E74" s="123"/>
      <c r="F74" s="73"/>
      <c r="G74" s="73"/>
      <c r="H74" s="73"/>
      <c r="I74" s="73"/>
      <c r="J74" s="73"/>
      <c r="K74" s="73"/>
      <c r="L74" s="73"/>
      <c r="M74" s="73"/>
      <c r="N74" s="124" t="str">
        <f>Sheet1!B6</f>
        <v>Nguyễn Thái Bình</v>
      </c>
      <c r="O74" s="124"/>
      <c r="P74" s="124"/>
      <c r="Q74" s="124"/>
      <c r="R74" s="124"/>
      <c r="S74" s="124"/>
      <c r="T74" s="77"/>
    </row>
    <row r="75" spans="1:16" ht="15.75" customHeight="1">
      <c r="A75" s="37"/>
      <c r="B75" s="37"/>
      <c r="C75" s="37"/>
      <c r="D75" s="37"/>
      <c r="E75" s="37"/>
      <c r="F75" s="37"/>
      <c r="G75" s="37"/>
      <c r="H75" s="37"/>
      <c r="I75" s="37"/>
      <c r="J75" s="37"/>
      <c r="K75" s="37"/>
      <c r="L75" s="37"/>
      <c r="M75" s="37"/>
      <c r="N75" s="37"/>
      <c r="O75" s="37"/>
      <c r="P75" s="37"/>
    </row>
    <row r="76" spans="1:16" ht="15.75">
      <c r="A76" s="37"/>
      <c r="B76" s="37"/>
      <c r="C76" s="37"/>
      <c r="D76" s="37"/>
      <c r="E76" s="37"/>
      <c r="F76" s="37"/>
      <c r="G76" s="37"/>
      <c r="H76" s="37"/>
      <c r="I76" s="37"/>
      <c r="J76" s="37"/>
      <c r="K76" s="37"/>
      <c r="L76" s="37"/>
      <c r="M76" s="37"/>
      <c r="N76" s="37"/>
      <c r="O76" s="37"/>
      <c r="P76" s="37"/>
    </row>
    <row r="77" spans="2:19" ht="16.5">
      <c r="B77" s="147"/>
      <c r="C77" s="147"/>
      <c r="D77" s="147"/>
      <c r="E77" s="147"/>
      <c r="N77" s="146"/>
      <c r="O77" s="146"/>
      <c r="P77" s="146"/>
      <c r="Q77" s="146"/>
      <c r="R77" s="146"/>
      <c r="S77" s="146"/>
    </row>
    <row r="78" spans="14:19" ht="16.5">
      <c r="N78" s="146"/>
      <c r="O78" s="146"/>
      <c r="P78" s="146"/>
      <c r="Q78" s="146"/>
      <c r="R78" s="146"/>
      <c r="S78" s="146"/>
    </row>
  </sheetData>
  <sheetProtection/>
  <mergeCells count="52">
    <mergeCell ref="N78:S78"/>
    <mergeCell ref="B77:E77"/>
    <mergeCell ref="N77:S77"/>
    <mergeCell ref="N71:T71"/>
    <mergeCell ref="B72:E72"/>
    <mergeCell ref="N72:T72"/>
    <mergeCell ref="B73:E73"/>
    <mergeCell ref="N73:T73"/>
    <mergeCell ref="A11:B11"/>
    <mergeCell ref="J9:J10"/>
    <mergeCell ref="A12:B12"/>
    <mergeCell ref="A6:B10"/>
    <mergeCell ref="D9:D10"/>
    <mergeCell ref="D7:E8"/>
    <mergeCell ref="H7:H10"/>
    <mergeCell ref="I8:I10"/>
    <mergeCell ref="J8:P8"/>
    <mergeCell ref="C6:E6"/>
    <mergeCell ref="S6:S10"/>
    <mergeCell ref="Q7:Q10"/>
    <mergeCell ref="A3:D3"/>
    <mergeCell ref="O9:O10"/>
    <mergeCell ref="L9:L10"/>
    <mergeCell ref="N9:N10"/>
    <mergeCell ref="P9:P10"/>
    <mergeCell ref="I7:P7"/>
    <mergeCell ref="K9:K10"/>
    <mergeCell ref="A2:D2"/>
    <mergeCell ref="P2:S2"/>
    <mergeCell ref="N67:S67"/>
    <mergeCell ref="A66:E66"/>
    <mergeCell ref="C7:C10"/>
    <mergeCell ref="N66:S66"/>
    <mergeCell ref="P4:S4"/>
    <mergeCell ref="M9:M10"/>
    <mergeCell ref="E9:E10"/>
    <mergeCell ref="R6:R10"/>
    <mergeCell ref="E1:O1"/>
    <mergeCell ref="E2:O2"/>
    <mergeCell ref="E3:O3"/>
    <mergeCell ref="F6:F10"/>
    <mergeCell ref="G6:G10"/>
    <mergeCell ref="H6:Q6"/>
    <mergeCell ref="A67:E67"/>
    <mergeCell ref="B74:E74"/>
    <mergeCell ref="N68:S68"/>
    <mergeCell ref="N69:S69"/>
    <mergeCell ref="N74:S74"/>
    <mergeCell ref="B70:E70"/>
    <mergeCell ref="N70:T70"/>
    <mergeCell ref="B71:E71"/>
    <mergeCell ref="B69:E69"/>
  </mergeCells>
  <printOptions/>
  <pageMargins left="0.25" right="0" top="0" bottom="0" header="0.511811023622047" footer="0.2755905511811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4"/>
  </sheetPr>
  <dimension ref="A1:W73"/>
  <sheetViews>
    <sheetView tabSelected="1" zoomScale="115" zoomScaleNormal="115" zoomScalePageLayoutView="0" workbookViewId="0" topLeftCell="A7">
      <selection activeCell="T13" sqref="T13"/>
    </sheetView>
  </sheetViews>
  <sheetFormatPr defaultColWidth="9.00390625" defaultRowHeight="15.75"/>
  <cols>
    <col min="1" max="1" width="3.50390625" style="28" customWidth="1"/>
    <col min="2" max="2" width="13.625" style="28" customWidth="1"/>
    <col min="3" max="3" width="9.75390625" style="28" customWidth="1"/>
    <col min="4" max="5" width="8.125" style="28" customWidth="1"/>
    <col min="6" max="6" width="5.50390625" style="28" customWidth="1"/>
    <col min="7" max="7" width="6.125" style="28" customWidth="1"/>
    <col min="8" max="8" width="8.75390625" style="28" customWidth="1"/>
    <col min="9" max="9" width="8.00390625" style="28" customWidth="1"/>
    <col min="10" max="10" width="6.875" style="28" customWidth="1"/>
    <col min="11" max="11" width="5.125" style="28" customWidth="1"/>
    <col min="12" max="12" width="4.50390625" style="28" customWidth="1"/>
    <col min="13" max="13" width="6.875" style="28" customWidth="1"/>
    <col min="14" max="14" width="4.75390625" style="28" customWidth="1"/>
    <col min="15" max="15" width="4.875" style="28" customWidth="1"/>
    <col min="16" max="16" width="5.00390625" style="28" customWidth="1"/>
    <col min="17" max="17" width="5.125" style="28" customWidth="1"/>
    <col min="18" max="18" width="8.875" style="28" customWidth="1"/>
    <col min="19" max="19" width="7.00390625" style="28" customWidth="1"/>
    <col min="20" max="20" width="4.25390625" style="28" customWidth="1"/>
    <col min="21" max="21" width="9.00390625" style="28" customWidth="1"/>
    <col min="22" max="22" width="10.50390625" style="28" bestFit="1" customWidth="1"/>
    <col min="23" max="16384" width="9.00390625" style="28" customWidth="1"/>
  </cols>
  <sheetData>
    <row r="1" spans="1:21" ht="20.25" customHeight="1">
      <c r="A1" s="30" t="s">
        <v>16</v>
      </c>
      <c r="B1" s="30"/>
      <c r="C1" s="30"/>
      <c r="E1" s="125" t="s">
        <v>70</v>
      </c>
      <c r="F1" s="125"/>
      <c r="G1" s="125"/>
      <c r="H1" s="125"/>
      <c r="I1" s="125"/>
      <c r="J1" s="125"/>
      <c r="K1" s="125"/>
      <c r="L1" s="125"/>
      <c r="M1" s="125"/>
      <c r="N1" s="125"/>
      <c r="O1" s="125"/>
      <c r="P1" s="125"/>
      <c r="Q1" s="78" t="s">
        <v>132</v>
      </c>
      <c r="R1" s="31"/>
      <c r="S1" s="31"/>
      <c r="T1" s="31"/>
      <c r="U1" s="29"/>
    </row>
    <row r="2" spans="1:21" ht="17.25" customHeight="1">
      <c r="A2" s="130" t="s">
        <v>73</v>
      </c>
      <c r="B2" s="130"/>
      <c r="C2" s="130"/>
      <c r="D2" s="130"/>
      <c r="E2" s="126" t="s">
        <v>20</v>
      </c>
      <c r="F2" s="126"/>
      <c r="G2" s="126"/>
      <c r="H2" s="126"/>
      <c r="I2" s="126"/>
      <c r="J2" s="126"/>
      <c r="K2" s="126"/>
      <c r="L2" s="126"/>
      <c r="M2" s="126"/>
      <c r="N2" s="126"/>
      <c r="O2" s="126"/>
      <c r="P2" s="126"/>
      <c r="Q2" s="131" t="str">
        <f>Sheet1!B4</f>
        <v>Cục THADS tỉnh Thái Bình</v>
      </c>
      <c r="R2" s="132"/>
      <c r="S2" s="132"/>
      <c r="T2" s="132"/>
      <c r="U2" s="36"/>
    </row>
    <row r="3" spans="1:21" ht="14.25" customHeight="1">
      <c r="A3" s="130" t="s">
        <v>74</v>
      </c>
      <c r="B3" s="130"/>
      <c r="C3" s="130"/>
      <c r="D3" s="130"/>
      <c r="E3" s="127" t="str">
        <f>Sheet1!B3</f>
        <v>11 tháng / năm 2017</v>
      </c>
      <c r="F3" s="127"/>
      <c r="G3" s="127"/>
      <c r="H3" s="127"/>
      <c r="I3" s="127"/>
      <c r="J3" s="127"/>
      <c r="K3" s="127"/>
      <c r="L3" s="127"/>
      <c r="M3" s="127"/>
      <c r="N3" s="127"/>
      <c r="O3" s="127"/>
      <c r="P3" s="127"/>
      <c r="Q3" s="78" t="s">
        <v>136</v>
      </c>
      <c r="R3" s="32"/>
      <c r="S3" s="31"/>
      <c r="T3" s="31"/>
      <c r="U3" s="31"/>
    </row>
    <row r="4" spans="1:21" ht="14.25" customHeight="1">
      <c r="A4" s="30" t="s">
        <v>57</v>
      </c>
      <c r="B4" s="30"/>
      <c r="C4" s="30"/>
      <c r="D4" s="30"/>
      <c r="E4" s="30"/>
      <c r="F4" s="30"/>
      <c r="G4" s="30"/>
      <c r="H4" s="30"/>
      <c r="I4" s="30"/>
      <c r="J4" s="30"/>
      <c r="K4" s="30"/>
      <c r="L4" s="30"/>
      <c r="M4" s="30"/>
      <c r="N4" s="30"/>
      <c r="O4" s="38"/>
      <c r="P4" s="38"/>
      <c r="Q4" s="137" t="s">
        <v>135</v>
      </c>
      <c r="R4" s="138"/>
      <c r="S4" s="138"/>
      <c r="T4" s="138"/>
      <c r="U4" s="36"/>
    </row>
    <row r="5" spans="2:21" ht="15" customHeight="1">
      <c r="B5" s="39"/>
      <c r="C5" s="39"/>
      <c r="Q5" s="151" t="s">
        <v>55</v>
      </c>
      <c r="R5" s="152"/>
      <c r="S5" s="152"/>
      <c r="T5" s="152"/>
      <c r="U5" s="29"/>
    </row>
    <row r="6" spans="1:20" s="80" customFormat="1" ht="22.5" customHeight="1">
      <c r="A6" s="143" t="s">
        <v>32</v>
      </c>
      <c r="B6" s="143"/>
      <c r="C6" s="144" t="s">
        <v>58</v>
      </c>
      <c r="D6" s="145"/>
      <c r="E6" s="145"/>
      <c r="F6" s="128" t="s">
        <v>50</v>
      </c>
      <c r="G6" s="128" t="s">
        <v>59</v>
      </c>
      <c r="H6" s="129" t="s">
        <v>51</v>
      </c>
      <c r="I6" s="129"/>
      <c r="J6" s="129"/>
      <c r="K6" s="129"/>
      <c r="L6" s="129"/>
      <c r="M6" s="129"/>
      <c r="N6" s="129"/>
      <c r="O6" s="129"/>
      <c r="P6" s="129"/>
      <c r="Q6" s="129"/>
      <c r="R6" s="129"/>
      <c r="S6" s="135" t="s">
        <v>60</v>
      </c>
      <c r="T6" s="148" t="s">
        <v>71</v>
      </c>
    </row>
    <row r="7" spans="1:20" s="31" customFormat="1" ht="16.5" customHeight="1">
      <c r="A7" s="143"/>
      <c r="B7" s="143"/>
      <c r="C7" s="135" t="s">
        <v>23</v>
      </c>
      <c r="D7" s="135" t="s">
        <v>5</v>
      </c>
      <c r="E7" s="128"/>
      <c r="F7" s="128"/>
      <c r="G7" s="128"/>
      <c r="H7" s="128" t="s">
        <v>18</v>
      </c>
      <c r="I7" s="135" t="s">
        <v>52</v>
      </c>
      <c r="J7" s="135"/>
      <c r="K7" s="135"/>
      <c r="L7" s="135"/>
      <c r="M7" s="135"/>
      <c r="N7" s="135"/>
      <c r="O7" s="135"/>
      <c r="P7" s="135"/>
      <c r="Q7" s="135"/>
      <c r="R7" s="128" t="s">
        <v>62</v>
      </c>
      <c r="S7" s="128"/>
      <c r="T7" s="149"/>
    </row>
    <row r="8" spans="1:20" s="80" customFormat="1" ht="15.75" customHeight="1">
      <c r="A8" s="143"/>
      <c r="B8" s="143"/>
      <c r="C8" s="128"/>
      <c r="D8" s="128"/>
      <c r="E8" s="128"/>
      <c r="F8" s="128"/>
      <c r="G8" s="128"/>
      <c r="H8" s="128"/>
      <c r="I8" s="128" t="s">
        <v>18</v>
      </c>
      <c r="J8" s="135" t="s">
        <v>5</v>
      </c>
      <c r="K8" s="135"/>
      <c r="L8" s="135"/>
      <c r="M8" s="135"/>
      <c r="N8" s="135"/>
      <c r="O8" s="135"/>
      <c r="P8" s="135"/>
      <c r="Q8" s="135"/>
      <c r="R8" s="128"/>
      <c r="S8" s="128"/>
      <c r="T8" s="149"/>
    </row>
    <row r="9" spans="1:20" s="80" customFormat="1" ht="15.75" customHeight="1">
      <c r="A9" s="143"/>
      <c r="B9" s="143"/>
      <c r="C9" s="128"/>
      <c r="D9" s="135" t="s">
        <v>63</v>
      </c>
      <c r="E9" s="135" t="s">
        <v>64</v>
      </c>
      <c r="F9" s="128"/>
      <c r="G9" s="128"/>
      <c r="H9" s="128"/>
      <c r="I9" s="128"/>
      <c r="J9" s="135" t="s">
        <v>65</v>
      </c>
      <c r="K9" s="135" t="s">
        <v>66</v>
      </c>
      <c r="L9" s="135" t="s">
        <v>56</v>
      </c>
      <c r="M9" s="128" t="s">
        <v>53</v>
      </c>
      <c r="N9" s="128" t="s">
        <v>67</v>
      </c>
      <c r="O9" s="128" t="s">
        <v>54</v>
      </c>
      <c r="P9" s="128" t="s">
        <v>68</v>
      </c>
      <c r="Q9" s="128" t="s">
        <v>69</v>
      </c>
      <c r="R9" s="128"/>
      <c r="S9" s="128"/>
      <c r="T9" s="149"/>
    </row>
    <row r="10" spans="1:20" s="80" customFormat="1" ht="67.5" customHeight="1">
      <c r="A10" s="143"/>
      <c r="B10" s="143"/>
      <c r="C10" s="128"/>
      <c r="D10" s="128"/>
      <c r="E10" s="128"/>
      <c r="F10" s="128"/>
      <c r="G10" s="128"/>
      <c r="H10" s="128"/>
      <c r="I10" s="128"/>
      <c r="J10" s="135"/>
      <c r="K10" s="135"/>
      <c r="L10" s="135"/>
      <c r="M10" s="128"/>
      <c r="N10" s="128"/>
      <c r="O10" s="128" t="s">
        <v>54</v>
      </c>
      <c r="P10" s="128" t="s">
        <v>68</v>
      </c>
      <c r="Q10" s="128" t="s">
        <v>69</v>
      </c>
      <c r="R10" s="128"/>
      <c r="S10" s="128"/>
      <c r="T10" s="149"/>
    </row>
    <row r="11" spans="1:20" ht="13.5" customHeight="1">
      <c r="A11" s="139" t="s">
        <v>4</v>
      </c>
      <c r="B11" s="140"/>
      <c r="C11" s="79">
        <v>1</v>
      </c>
      <c r="D11" s="79">
        <v>2</v>
      </c>
      <c r="E11" s="79">
        <v>3</v>
      </c>
      <c r="F11" s="79">
        <v>4</v>
      </c>
      <c r="G11" s="79">
        <v>5</v>
      </c>
      <c r="H11" s="79">
        <v>6</v>
      </c>
      <c r="I11" s="79">
        <v>7</v>
      </c>
      <c r="J11" s="79">
        <v>8</v>
      </c>
      <c r="K11" s="79">
        <v>9</v>
      </c>
      <c r="L11" s="79">
        <v>10</v>
      </c>
      <c r="M11" s="79">
        <v>11</v>
      </c>
      <c r="N11" s="79">
        <v>12</v>
      </c>
      <c r="O11" s="79">
        <v>13</v>
      </c>
      <c r="P11" s="79">
        <v>14</v>
      </c>
      <c r="Q11" s="79">
        <v>15</v>
      </c>
      <c r="R11" s="79">
        <v>16</v>
      </c>
      <c r="S11" s="79">
        <v>17</v>
      </c>
      <c r="T11" s="79">
        <v>18</v>
      </c>
    </row>
    <row r="12" spans="1:20" ht="13.5" customHeight="1">
      <c r="A12" s="141" t="s">
        <v>17</v>
      </c>
      <c r="B12" s="142"/>
      <c r="C12" s="56">
        <f>+C13+C21</f>
        <v>801510623</v>
      </c>
      <c r="D12" s="56">
        <f aca="true" t="shared" si="0" ref="D12:R12">+D13+D21</f>
        <v>694297462</v>
      </c>
      <c r="E12" s="56">
        <f t="shared" si="0"/>
        <v>107213161</v>
      </c>
      <c r="F12" s="56">
        <f>+F13+F21</f>
        <v>3724795</v>
      </c>
      <c r="G12" s="56">
        <f t="shared" si="0"/>
        <v>0</v>
      </c>
      <c r="H12" s="51">
        <f aca="true" t="shared" si="1" ref="H12:H20">+I12+R12</f>
        <v>797785828</v>
      </c>
      <c r="I12" s="51">
        <f aca="true" t="shared" si="2" ref="I12:I20">+SUM(J12:Q12)</f>
        <v>442197802</v>
      </c>
      <c r="J12" s="56">
        <f t="shared" si="0"/>
        <v>44881369</v>
      </c>
      <c r="K12" s="56">
        <f t="shared" si="0"/>
        <v>21680228</v>
      </c>
      <c r="L12" s="56">
        <f t="shared" si="0"/>
        <v>46374</v>
      </c>
      <c r="M12" s="56">
        <f t="shared" si="0"/>
        <v>300595676</v>
      </c>
      <c r="N12" s="56">
        <f t="shared" si="0"/>
        <v>2290094</v>
      </c>
      <c r="O12" s="56">
        <f t="shared" si="0"/>
        <v>72369805</v>
      </c>
      <c r="P12" s="56">
        <f t="shared" si="0"/>
        <v>0</v>
      </c>
      <c r="Q12" s="56">
        <f t="shared" si="0"/>
        <v>334256</v>
      </c>
      <c r="R12" s="56">
        <f t="shared" si="0"/>
        <v>355588026</v>
      </c>
      <c r="S12" s="58">
        <f aca="true" t="shared" si="3" ref="S12:S65">+SUM(M12:R12)</f>
        <v>731177857</v>
      </c>
      <c r="T12" s="91">
        <f>+SUM(J12:L12)/I12</f>
        <v>0.15062935794511254</v>
      </c>
    </row>
    <row r="13" spans="1:20" ht="13.5" customHeight="1">
      <c r="A13" s="33" t="s">
        <v>0</v>
      </c>
      <c r="B13" s="34" t="s">
        <v>49</v>
      </c>
      <c r="C13" s="51">
        <f aca="true" t="shared" si="4" ref="C13:C20">+SUM(D13:E13)</f>
        <v>340181357</v>
      </c>
      <c r="D13" s="57">
        <f aca="true" t="shared" si="5" ref="D13:R13">+SUM(D14:D20)</f>
        <v>335436271</v>
      </c>
      <c r="E13" s="57">
        <f t="shared" si="5"/>
        <v>4745086</v>
      </c>
      <c r="F13" s="57">
        <f>+SUM(F14:F20)</f>
        <v>113208</v>
      </c>
      <c r="G13" s="57">
        <f t="shared" si="5"/>
        <v>0</v>
      </c>
      <c r="H13" s="51">
        <f t="shared" si="1"/>
        <v>340068149</v>
      </c>
      <c r="I13" s="51">
        <f t="shared" si="2"/>
        <v>269002992</v>
      </c>
      <c r="J13" s="57">
        <f t="shared" si="5"/>
        <v>6250098</v>
      </c>
      <c r="K13" s="57">
        <f t="shared" si="5"/>
        <v>216134</v>
      </c>
      <c r="L13" s="57">
        <f t="shared" si="5"/>
        <v>0</v>
      </c>
      <c r="M13" s="57">
        <f t="shared" si="5"/>
        <v>190748372</v>
      </c>
      <c r="N13" s="57">
        <f t="shared" si="5"/>
        <v>0</v>
      </c>
      <c r="O13" s="57">
        <f t="shared" si="5"/>
        <v>71788388</v>
      </c>
      <c r="P13" s="57">
        <f t="shared" si="5"/>
        <v>0</v>
      </c>
      <c r="Q13" s="57">
        <f t="shared" si="5"/>
        <v>0</v>
      </c>
      <c r="R13" s="57">
        <f t="shared" si="5"/>
        <v>71065157</v>
      </c>
      <c r="S13" s="58">
        <f t="shared" si="3"/>
        <v>333601917</v>
      </c>
      <c r="T13" s="91">
        <f aca="true" t="shared" si="6" ref="T13:T20">+SUM(J13:L13)/I13</f>
        <v>0.024037769810381887</v>
      </c>
    </row>
    <row r="14" spans="1:23" ht="13.5" customHeight="1">
      <c r="A14" s="40">
        <v>1</v>
      </c>
      <c r="B14" s="35" t="s">
        <v>110</v>
      </c>
      <c r="C14" s="51">
        <f t="shared" si="4"/>
        <v>329975</v>
      </c>
      <c r="D14" s="59">
        <v>184359</v>
      </c>
      <c r="E14" s="59">
        <v>145616</v>
      </c>
      <c r="F14" s="59">
        <v>0</v>
      </c>
      <c r="G14" s="59"/>
      <c r="H14" s="51">
        <f t="shared" si="1"/>
        <v>329975</v>
      </c>
      <c r="I14" s="51">
        <f t="shared" si="2"/>
        <v>248375</v>
      </c>
      <c r="J14" s="59">
        <v>92949</v>
      </c>
      <c r="K14" s="59">
        <v>0</v>
      </c>
      <c r="L14" s="59">
        <v>0</v>
      </c>
      <c r="M14" s="59">
        <v>155426</v>
      </c>
      <c r="N14" s="59">
        <v>0</v>
      </c>
      <c r="O14" s="59">
        <v>0</v>
      </c>
      <c r="P14" s="59">
        <v>0</v>
      </c>
      <c r="Q14" s="59">
        <v>0</v>
      </c>
      <c r="R14" s="59">
        <v>81600</v>
      </c>
      <c r="S14" s="58">
        <f t="shared" si="3"/>
        <v>237026</v>
      </c>
      <c r="T14" s="91">
        <f t="shared" si="6"/>
        <v>0.3742284851534977</v>
      </c>
      <c r="W14" s="88"/>
    </row>
    <row r="15" spans="1:23" ht="13.5" customHeight="1">
      <c r="A15" s="40">
        <v>2</v>
      </c>
      <c r="B15" s="35" t="s">
        <v>75</v>
      </c>
      <c r="C15" s="51">
        <f t="shared" si="4"/>
        <v>958143</v>
      </c>
      <c r="D15" s="59">
        <v>369743</v>
      </c>
      <c r="E15" s="59">
        <v>588400</v>
      </c>
      <c r="F15" s="59">
        <v>65078</v>
      </c>
      <c r="G15" s="59"/>
      <c r="H15" s="51">
        <f t="shared" si="1"/>
        <v>893065</v>
      </c>
      <c r="I15" s="51">
        <f t="shared" si="2"/>
        <v>533322</v>
      </c>
      <c r="J15" s="59">
        <v>530034</v>
      </c>
      <c r="K15" s="59">
        <v>3288</v>
      </c>
      <c r="L15" s="59">
        <v>0</v>
      </c>
      <c r="M15" s="59">
        <v>0</v>
      </c>
      <c r="N15" s="59">
        <v>0</v>
      </c>
      <c r="O15" s="59">
        <v>0</v>
      </c>
      <c r="P15" s="59">
        <v>0</v>
      </c>
      <c r="Q15" s="59">
        <v>0</v>
      </c>
      <c r="R15" s="59">
        <v>359743</v>
      </c>
      <c r="S15" s="58">
        <f t="shared" si="3"/>
        <v>359743</v>
      </c>
      <c r="T15" s="91">
        <f t="shared" si="6"/>
        <v>1</v>
      </c>
      <c r="W15" s="88"/>
    </row>
    <row r="16" spans="1:23" ht="13.5" customHeight="1">
      <c r="A16" s="40">
        <v>3</v>
      </c>
      <c r="B16" s="35" t="s">
        <v>76</v>
      </c>
      <c r="C16" s="51">
        <f t="shared" si="4"/>
        <v>95202412</v>
      </c>
      <c r="D16" s="59">
        <v>94995651</v>
      </c>
      <c r="E16" s="59">
        <v>206761</v>
      </c>
      <c r="F16" s="59">
        <v>17380</v>
      </c>
      <c r="G16" s="59"/>
      <c r="H16" s="51">
        <f t="shared" si="1"/>
        <v>95185032</v>
      </c>
      <c r="I16" s="51">
        <f t="shared" si="2"/>
        <v>31275322</v>
      </c>
      <c r="J16" s="59">
        <v>1622781</v>
      </c>
      <c r="K16" s="59">
        <v>50400</v>
      </c>
      <c r="L16" s="59">
        <v>0</v>
      </c>
      <c r="M16" s="59">
        <v>29602141</v>
      </c>
      <c r="N16" s="59">
        <v>0</v>
      </c>
      <c r="O16" s="59">
        <v>0</v>
      </c>
      <c r="P16" s="59">
        <v>0</v>
      </c>
      <c r="Q16" s="59">
        <v>0</v>
      </c>
      <c r="R16" s="59">
        <v>63909710</v>
      </c>
      <c r="S16" s="58">
        <f t="shared" si="3"/>
        <v>93511851</v>
      </c>
      <c r="T16" s="91">
        <f t="shared" si="6"/>
        <v>0.05349844199845488</v>
      </c>
      <c r="W16" s="88"/>
    </row>
    <row r="17" spans="1:23" ht="13.5" customHeight="1">
      <c r="A17" s="40">
        <v>4</v>
      </c>
      <c r="B17" s="35" t="s">
        <v>105</v>
      </c>
      <c r="C17" s="51">
        <f t="shared" si="4"/>
        <v>149803720</v>
      </c>
      <c r="D17" s="59">
        <v>149399784</v>
      </c>
      <c r="E17" s="59">
        <v>403936</v>
      </c>
      <c r="F17" s="59">
        <v>10200</v>
      </c>
      <c r="G17" s="59"/>
      <c r="H17" s="51">
        <f t="shared" si="1"/>
        <v>149793520</v>
      </c>
      <c r="I17" s="51">
        <f t="shared" si="2"/>
        <v>149129211</v>
      </c>
      <c r="J17" s="59">
        <v>357702</v>
      </c>
      <c r="K17" s="59">
        <v>9620</v>
      </c>
      <c r="L17" s="59">
        <v>0</v>
      </c>
      <c r="M17" s="59">
        <v>148761889</v>
      </c>
      <c r="N17" s="59">
        <v>0</v>
      </c>
      <c r="O17" s="59">
        <v>0</v>
      </c>
      <c r="P17" s="59">
        <v>0</v>
      </c>
      <c r="Q17" s="59">
        <v>0</v>
      </c>
      <c r="R17" s="59">
        <v>664309</v>
      </c>
      <c r="S17" s="58">
        <f t="shared" si="3"/>
        <v>149426198</v>
      </c>
      <c r="T17" s="91">
        <f t="shared" si="6"/>
        <v>0.0024631123408813582</v>
      </c>
      <c r="W17" s="88"/>
    </row>
    <row r="18" spans="1:23" ht="13.5" customHeight="1">
      <c r="A18" s="40">
        <v>5</v>
      </c>
      <c r="B18" s="35" t="s">
        <v>77</v>
      </c>
      <c r="C18" s="51">
        <f t="shared" si="4"/>
        <v>72996412</v>
      </c>
      <c r="D18" s="59">
        <v>72936957</v>
      </c>
      <c r="E18" s="59">
        <v>59455</v>
      </c>
      <c r="F18" s="59">
        <v>19700</v>
      </c>
      <c r="G18" s="59"/>
      <c r="H18" s="51">
        <f t="shared" si="1"/>
        <v>72976712</v>
      </c>
      <c r="I18" s="51">
        <f t="shared" si="2"/>
        <v>72739915</v>
      </c>
      <c r="J18" s="59">
        <v>111371</v>
      </c>
      <c r="K18" s="59">
        <v>0</v>
      </c>
      <c r="L18" s="59">
        <v>0</v>
      </c>
      <c r="M18" s="59">
        <v>840156</v>
      </c>
      <c r="N18" s="59">
        <v>0</v>
      </c>
      <c r="O18" s="59">
        <v>71788388</v>
      </c>
      <c r="P18" s="59">
        <v>0</v>
      </c>
      <c r="Q18" s="59">
        <v>0</v>
      </c>
      <c r="R18" s="59">
        <v>236797</v>
      </c>
      <c r="S18" s="58">
        <f t="shared" si="3"/>
        <v>72865341</v>
      </c>
      <c r="T18" s="91">
        <f t="shared" si="6"/>
        <v>0.0015310850995632866</v>
      </c>
      <c r="W18" s="88"/>
    </row>
    <row r="19" spans="1:20" ht="13.5" customHeight="1">
      <c r="A19" s="89">
        <v>6</v>
      </c>
      <c r="B19" s="35" t="s">
        <v>80</v>
      </c>
      <c r="C19" s="51">
        <f t="shared" si="4"/>
        <v>17682208</v>
      </c>
      <c r="D19" s="83">
        <v>15672928</v>
      </c>
      <c r="E19" s="83">
        <v>2009280</v>
      </c>
      <c r="F19" s="83">
        <v>850</v>
      </c>
      <c r="G19" s="83">
        <v>0</v>
      </c>
      <c r="H19" s="51">
        <f t="shared" si="1"/>
        <v>17681358</v>
      </c>
      <c r="I19" s="51">
        <f t="shared" si="2"/>
        <v>12733669</v>
      </c>
      <c r="J19" s="83">
        <v>1769149</v>
      </c>
      <c r="K19" s="83">
        <v>149926</v>
      </c>
      <c r="L19" s="83">
        <v>0</v>
      </c>
      <c r="M19" s="83">
        <v>10814594</v>
      </c>
      <c r="N19" s="83">
        <v>0</v>
      </c>
      <c r="O19" s="83">
        <v>0</v>
      </c>
      <c r="P19" s="83">
        <v>0</v>
      </c>
      <c r="Q19" s="83">
        <v>0</v>
      </c>
      <c r="R19" s="83">
        <v>4947689</v>
      </c>
      <c r="S19" s="58">
        <f t="shared" si="3"/>
        <v>15762283</v>
      </c>
      <c r="T19" s="91">
        <f t="shared" si="6"/>
        <v>0.1507087234637558</v>
      </c>
    </row>
    <row r="20" spans="1:22" ht="13.5" customHeight="1">
      <c r="A20" s="40">
        <v>7</v>
      </c>
      <c r="B20" s="35" t="s">
        <v>82</v>
      </c>
      <c r="C20" s="51">
        <f t="shared" si="4"/>
        <v>3208487</v>
      </c>
      <c r="D20" s="59">
        <v>1876849</v>
      </c>
      <c r="E20" s="59">
        <v>1331638</v>
      </c>
      <c r="F20" s="59">
        <v>0</v>
      </c>
      <c r="G20" s="59"/>
      <c r="H20" s="51">
        <f t="shared" si="1"/>
        <v>3208487</v>
      </c>
      <c r="I20" s="51">
        <f t="shared" si="2"/>
        <v>2343178</v>
      </c>
      <c r="J20" s="59">
        <v>1766112</v>
      </c>
      <c r="K20" s="59">
        <v>2900</v>
      </c>
      <c r="L20" s="59">
        <v>0</v>
      </c>
      <c r="M20" s="59">
        <v>574166</v>
      </c>
      <c r="N20" s="59">
        <v>0</v>
      </c>
      <c r="O20" s="59">
        <v>0</v>
      </c>
      <c r="P20" s="59">
        <v>0</v>
      </c>
      <c r="Q20" s="59">
        <v>0</v>
      </c>
      <c r="R20" s="59">
        <v>865309</v>
      </c>
      <c r="S20" s="58">
        <f t="shared" si="3"/>
        <v>1439475</v>
      </c>
      <c r="T20" s="91">
        <f t="shared" si="6"/>
        <v>0.7549627044979084</v>
      </c>
      <c r="V20" s="92"/>
    </row>
    <row r="21" spans="1:20" ht="13.5" customHeight="1">
      <c r="A21" s="33" t="s">
        <v>1</v>
      </c>
      <c r="B21" s="34" t="s">
        <v>10</v>
      </c>
      <c r="C21" s="57">
        <f aca="true" t="shared" si="7" ref="C21:R21">+C22+C30+C35+C40+C45+C52+C56+C61</f>
        <v>461329266</v>
      </c>
      <c r="D21" s="57">
        <f t="shared" si="7"/>
        <v>358861191</v>
      </c>
      <c r="E21" s="57">
        <f t="shared" si="7"/>
        <v>102468075</v>
      </c>
      <c r="F21" s="57">
        <f t="shared" si="7"/>
        <v>3611587</v>
      </c>
      <c r="G21" s="57">
        <f t="shared" si="7"/>
        <v>0</v>
      </c>
      <c r="H21" s="51">
        <f aca="true" t="shared" si="8" ref="H21:H29">+I21+R21</f>
        <v>457717679</v>
      </c>
      <c r="I21" s="51">
        <f aca="true" t="shared" si="9" ref="I21:I29">+SUM(J21:Q21)</f>
        <v>173194810</v>
      </c>
      <c r="J21" s="57">
        <f t="shared" si="7"/>
        <v>38631271</v>
      </c>
      <c r="K21" s="57">
        <f t="shared" si="7"/>
        <v>21464094</v>
      </c>
      <c r="L21" s="57">
        <f t="shared" si="7"/>
        <v>46374</v>
      </c>
      <c r="M21" s="57">
        <f t="shared" si="7"/>
        <v>109847304</v>
      </c>
      <c r="N21" s="57">
        <f t="shared" si="7"/>
        <v>2290094</v>
      </c>
      <c r="O21" s="57">
        <f t="shared" si="7"/>
        <v>581417</v>
      </c>
      <c r="P21" s="57">
        <f t="shared" si="7"/>
        <v>0</v>
      </c>
      <c r="Q21" s="57">
        <f t="shared" si="7"/>
        <v>334256</v>
      </c>
      <c r="R21" s="57">
        <f t="shared" si="7"/>
        <v>284522869</v>
      </c>
      <c r="S21" s="58">
        <f t="shared" si="3"/>
        <v>397575940</v>
      </c>
      <c r="T21" s="91">
        <f aca="true" t="shared" si="10" ref="T21:T65">+SUM(J21:L21)/I21</f>
        <v>0.3472490832721835</v>
      </c>
    </row>
    <row r="22" spans="1:23" s="43" customFormat="1" ht="13.5" customHeight="1">
      <c r="A22" s="41">
        <v>1</v>
      </c>
      <c r="B22" s="42" t="s">
        <v>78</v>
      </c>
      <c r="C22" s="51">
        <f>+SUM(C23:C29)</f>
        <v>116909624</v>
      </c>
      <c r="D22" s="51">
        <f>+SUM(D23:D29)</f>
        <v>98023306</v>
      </c>
      <c r="E22" s="51">
        <f>+SUM(E23:E29)</f>
        <v>18886318</v>
      </c>
      <c r="F22" s="51">
        <f>+SUM(F23:F29)</f>
        <v>304280</v>
      </c>
      <c r="G22" s="51">
        <f>+SUM(G23:G29)</f>
        <v>0</v>
      </c>
      <c r="H22" s="51">
        <f>+I22+R22</f>
        <v>116605344</v>
      </c>
      <c r="I22" s="51">
        <f>+SUM(J22:Q22)</f>
        <v>74880263</v>
      </c>
      <c r="J22" s="51">
        <f aca="true" t="shared" si="11" ref="J22:O22">+SUM(J23:J29)</f>
        <v>15312471</v>
      </c>
      <c r="K22" s="51">
        <f t="shared" si="11"/>
        <v>11150354</v>
      </c>
      <c r="L22" s="51">
        <f t="shared" si="11"/>
        <v>5716</v>
      </c>
      <c r="M22" s="51">
        <f t="shared" si="11"/>
        <v>48218562</v>
      </c>
      <c r="N22" s="51">
        <f t="shared" si="11"/>
        <v>15980</v>
      </c>
      <c r="O22" s="51">
        <f t="shared" si="11"/>
        <v>46100</v>
      </c>
      <c r="P22" s="51">
        <f>+SUM(P23:P29)</f>
        <v>0</v>
      </c>
      <c r="Q22" s="51">
        <f>+SUM(Q23:Q29)</f>
        <v>131080</v>
      </c>
      <c r="R22" s="51">
        <f>+SUM(R23:R29)</f>
        <v>41725081</v>
      </c>
      <c r="S22" s="58">
        <f t="shared" si="3"/>
        <v>90136803</v>
      </c>
      <c r="T22" s="91">
        <f t="shared" si="10"/>
        <v>0.35347820559871695</v>
      </c>
      <c r="W22" s="28"/>
    </row>
    <row r="23" spans="1:23" s="46" customFormat="1" ht="13.5" customHeight="1">
      <c r="A23" s="44">
        <v>1</v>
      </c>
      <c r="B23" s="45" t="s">
        <v>149</v>
      </c>
      <c r="C23" s="51">
        <f>+SUM(D23:E23)</f>
        <v>18679349</v>
      </c>
      <c r="D23" s="53">
        <v>13467541</v>
      </c>
      <c r="E23" s="53">
        <v>5211808</v>
      </c>
      <c r="F23" s="53">
        <v>16150</v>
      </c>
      <c r="G23" s="53">
        <v>0</v>
      </c>
      <c r="H23" s="51">
        <f t="shared" si="8"/>
        <v>18663199</v>
      </c>
      <c r="I23" s="51">
        <f t="shared" si="9"/>
        <v>13967362</v>
      </c>
      <c r="J23" s="53">
        <v>5075546</v>
      </c>
      <c r="K23" s="53">
        <v>4663958</v>
      </c>
      <c r="L23" s="53">
        <v>0</v>
      </c>
      <c r="M23" s="53">
        <v>4227858</v>
      </c>
      <c r="N23" s="53">
        <v>0</v>
      </c>
      <c r="O23" s="53">
        <v>0</v>
      </c>
      <c r="P23" s="53">
        <v>0</v>
      </c>
      <c r="Q23" s="53">
        <v>0</v>
      </c>
      <c r="R23" s="53">
        <v>4695837</v>
      </c>
      <c r="S23" s="58">
        <f t="shared" si="3"/>
        <v>8923695</v>
      </c>
      <c r="T23" s="91">
        <f t="shared" si="10"/>
        <v>0.6973044730995015</v>
      </c>
      <c r="V23" s="81"/>
      <c r="W23" s="28"/>
    </row>
    <row r="24" spans="1:23" s="46" customFormat="1" ht="13.5" customHeight="1">
      <c r="A24" s="44">
        <v>2</v>
      </c>
      <c r="B24" s="45" t="s">
        <v>109</v>
      </c>
      <c r="C24" s="51">
        <f aca="true" t="shared" si="12" ref="C24:C65">+SUM(D24:E24)</f>
        <v>14103056</v>
      </c>
      <c r="D24" s="53">
        <v>10256222</v>
      </c>
      <c r="E24" s="53">
        <v>3846834</v>
      </c>
      <c r="F24" s="53">
        <v>14815</v>
      </c>
      <c r="G24" s="53">
        <v>0</v>
      </c>
      <c r="H24" s="51">
        <f t="shared" si="8"/>
        <v>14088241</v>
      </c>
      <c r="I24" s="51">
        <f t="shared" si="9"/>
        <v>5315466</v>
      </c>
      <c r="J24" s="53">
        <v>293829</v>
      </c>
      <c r="K24" s="53">
        <v>1500001</v>
      </c>
      <c r="L24" s="53">
        <v>0</v>
      </c>
      <c r="M24" s="53">
        <v>3521636</v>
      </c>
      <c r="N24" s="53">
        <v>0</v>
      </c>
      <c r="O24" s="53">
        <v>0</v>
      </c>
      <c r="P24" s="53">
        <v>0</v>
      </c>
      <c r="Q24" s="53">
        <v>0</v>
      </c>
      <c r="R24" s="53">
        <v>8772775</v>
      </c>
      <c r="S24" s="58">
        <f t="shared" si="3"/>
        <v>12294411</v>
      </c>
      <c r="T24" s="91">
        <f t="shared" si="10"/>
        <v>0.3374737040929243</v>
      </c>
      <c r="V24" s="81"/>
      <c r="W24" s="28"/>
    </row>
    <row r="25" spans="1:23" s="46" customFormat="1" ht="13.5" customHeight="1">
      <c r="A25" s="44">
        <v>3</v>
      </c>
      <c r="B25" s="45" t="s">
        <v>93</v>
      </c>
      <c r="C25" s="51">
        <f t="shared" si="12"/>
        <v>36139012</v>
      </c>
      <c r="D25" s="53">
        <v>35723306</v>
      </c>
      <c r="E25" s="53">
        <v>415706</v>
      </c>
      <c r="F25" s="53">
        <v>15610</v>
      </c>
      <c r="G25" s="53">
        <v>0</v>
      </c>
      <c r="H25" s="51">
        <f t="shared" si="8"/>
        <v>36123402</v>
      </c>
      <c r="I25" s="51">
        <f t="shared" si="9"/>
        <v>30259105</v>
      </c>
      <c r="J25" s="53">
        <v>400099</v>
      </c>
      <c r="K25" s="53">
        <v>466325</v>
      </c>
      <c r="L25" s="53">
        <v>0</v>
      </c>
      <c r="M25" s="53">
        <v>29392681</v>
      </c>
      <c r="N25" s="53">
        <v>0</v>
      </c>
      <c r="O25" s="53">
        <v>0</v>
      </c>
      <c r="P25" s="53">
        <v>0</v>
      </c>
      <c r="Q25" s="53">
        <v>0</v>
      </c>
      <c r="R25" s="53">
        <v>5864297</v>
      </c>
      <c r="S25" s="58">
        <f t="shared" si="3"/>
        <v>35256978</v>
      </c>
      <c r="T25" s="91">
        <f t="shared" si="10"/>
        <v>0.028633497256445622</v>
      </c>
      <c r="V25" s="81"/>
      <c r="W25" s="28"/>
    </row>
    <row r="26" spans="1:22" s="46" customFormat="1" ht="13.5" customHeight="1">
      <c r="A26" s="44">
        <v>4</v>
      </c>
      <c r="B26" s="45" t="s">
        <v>108</v>
      </c>
      <c r="C26" s="51">
        <f t="shared" si="12"/>
        <v>37336558</v>
      </c>
      <c r="D26" s="53">
        <v>32702780</v>
      </c>
      <c r="E26" s="53">
        <v>4633778</v>
      </c>
      <c r="F26" s="53">
        <v>3200</v>
      </c>
      <c r="G26" s="53">
        <v>0</v>
      </c>
      <c r="H26" s="51">
        <f t="shared" si="8"/>
        <v>37333358</v>
      </c>
      <c r="I26" s="51">
        <f t="shared" si="9"/>
        <v>18256737</v>
      </c>
      <c r="J26" s="53">
        <v>6942570</v>
      </c>
      <c r="K26" s="53">
        <v>3165972</v>
      </c>
      <c r="L26" s="53">
        <v>0</v>
      </c>
      <c r="M26" s="53">
        <v>8017115</v>
      </c>
      <c r="N26" s="53">
        <v>0</v>
      </c>
      <c r="O26" s="53">
        <v>0</v>
      </c>
      <c r="P26" s="53">
        <v>0</v>
      </c>
      <c r="Q26" s="53">
        <v>131080</v>
      </c>
      <c r="R26" s="53">
        <v>19076621</v>
      </c>
      <c r="S26" s="58">
        <f t="shared" si="3"/>
        <v>27224816</v>
      </c>
      <c r="T26" s="91">
        <f t="shared" si="10"/>
        <v>0.5536883179069731</v>
      </c>
      <c r="V26" s="81"/>
    </row>
    <row r="27" spans="1:22" s="46" customFormat="1" ht="13.5" customHeight="1">
      <c r="A27" s="44">
        <v>5</v>
      </c>
      <c r="B27" s="45" t="s">
        <v>79</v>
      </c>
      <c r="C27" s="51">
        <f t="shared" si="12"/>
        <v>1037604</v>
      </c>
      <c r="D27" s="53">
        <v>787509</v>
      </c>
      <c r="E27" s="53">
        <v>250095</v>
      </c>
      <c r="F27" s="53">
        <v>36555</v>
      </c>
      <c r="G27" s="53">
        <v>0</v>
      </c>
      <c r="H27" s="51">
        <f t="shared" si="8"/>
        <v>1001049</v>
      </c>
      <c r="I27" s="51">
        <f t="shared" si="9"/>
        <v>526691</v>
      </c>
      <c r="J27" s="53">
        <v>213773</v>
      </c>
      <c r="K27" s="53">
        <v>44700</v>
      </c>
      <c r="L27" s="53">
        <v>5716</v>
      </c>
      <c r="M27" s="53">
        <v>216402</v>
      </c>
      <c r="N27" s="53">
        <v>0</v>
      </c>
      <c r="O27" s="53">
        <v>46100</v>
      </c>
      <c r="P27" s="53">
        <v>0</v>
      </c>
      <c r="Q27" s="53">
        <v>0</v>
      </c>
      <c r="R27" s="53">
        <v>474358</v>
      </c>
      <c r="S27" s="58">
        <f t="shared" si="3"/>
        <v>736860</v>
      </c>
      <c r="T27" s="91">
        <f t="shared" si="10"/>
        <v>0.5016015082847438</v>
      </c>
      <c r="V27" s="81"/>
    </row>
    <row r="28" spans="1:22" s="46" customFormat="1" ht="13.5" customHeight="1">
      <c r="A28" s="44">
        <v>6</v>
      </c>
      <c r="B28" s="45" t="s">
        <v>81</v>
      </c>
      <c r="C28" s="51">
        <f t="shared" si="12"/>
        <v>6777715</v>
      </c>
      <c r="D28" s="53">
        <v>3519725</v>
      </c>
      <c r="E28" s="53">
        <v>3257990</v>
      </c>
      <c r="F28" s="53">
        <v>217950</v>
      </c>
      <c r="G28" s="53">
        <v>0</v>
      </c>
      <c r="H28" s="51">
        <f t="shared" si="8"/>
        <v>6559765</v>
      </c>
      <c r="I28" s="51">
        <f t="shared" si="9"/>
        <v>4649149</v>
      </c>
      <c r="J28" s="53">
        <v>2118220</v>
      </c>
      <c r="K28" s="53">
        <v>1235198</v>
      </c>
      <c r="L28" s="53">
        <v>0</v>
      </c>
      <c r="M28" s="53">
        <v>1279751</v>
      </c>
      <c r="N28" s="53">
        <v>15980</v>
      </c>
      <c r="O28" s="53">
        <v>0</v>
      </c>
      <c r="P28" s="53">
        <v>0</v>
      </c>
      <c r="Q28" s="53">
        <v>0</v>
      </c>
      <c r="R28" s="53">
        <v>1910616</v>
      </c>
      <c r="S28" s="58">
        <f t="shared" si="3"/>
        <v>3206347</v>
      </c>
      <c r="T28" s="91">
        <f t="shared" si="10"/>
        <v>0.7212971664276624</v>
      </c>
      <c r="V28" s="81"/>
    </row>
    <row r="29" spans="1:22" s="46" customFormat="1" ht="13.5" customHeight="1">
      <c r="A29" s="44">
        <v>7</v>
      </c>
      <c r="B29" s="45" t="s">
        <v>122</v>
      </c>
      <c r="C29" s="51">
        <f t="shared" si="12"/>
        <v>2836330</v>
      </c>
      <c r="D29" s="53">
        <v>1566223</v>
      </c>
      <c r="E29" s="53">
        <v>1270107</v>
      </c>
      <c r="F29" s="53">
        <v>0</v>
      </c>
      <c r="G29" s="53">
        <v>0</v>
      </c>
      <c r="H29" s="51">
        <f t="shared" si="8"/>
        <v>2836330</v>
      </c>
      <c r="I29" s="51">
        <f t="shared" si="9"/>
        <v>1905753</v>
      </c>
      <c r="J29" s="53">
        <v>268434</v>
      </c>
      <c r="K29" s="53">
        <v>74200</v>
      </c>
      <c r="L29" s="53">
        <v>0</v>
      </c>
      <c r="M29" s="53">
        <v>1563119</v>
      </c>
      <c r="N29" s="53">
        <v>0</v>
      </c>
      <c r="O29" s="53">
        <v>0</v>
      </c>
      <c r="P29" s="53">
        <v>0</v>
      </c>
      <c r="Q29" s="53">
        <v>0</v>
      </c>
      <c r="R29" s="53">
        <v>930577</v>
      </c>
      <c r="S29" s="58">
        <f t="shared" si="3"/>
        <v>2493696</v>
      </c>
      <c r="T29" s="91">
        <f t="shared" si="10"/>
        <v>0.17978930113188854</v>
      </c>
      <c r="V29" s="81"/>
    </row>
    <row r="30" spans="1:20" s="43" customFormat="1" ht="13.5" customHeight="1">
      <c r="A30" s="41">
        <v>2</v>
      </c>
      <c r="B30" s="42" t="s">
        <v>83</v>
      </c>
      <c r="C30" s="51">
        <f t="shared" si="12"/>
        <v>24330419</v>
      </c>
      <c r="D30" s="57">
        <f aca="true" t="shared" si="13" ref="D30:R30">+SUM(D31:D34)</f>
        <v>18756695</v>
      </c>
      <c r="E30" s="57">
        <f t="shared" si="13"/>
        <v>5573724</v>
      </c>
      <c r="F30" s="57">
        <f t="shared" si="13"/>
        <v>11734</v>
      </c>
      <c r="G30" s="57">
        <f t="shared" si="13"/>
        <v>0</v>
      </c>
      <c r="H30" s="51">
        <f aca="true" t="shared" si="14" ref="H30:H44">+I30+R30</f>
        <v>24318685</v>
      </c>
      <c r="I30" s="51">
        <f aca="true" t="shared" si="15" ref="I30:I44">+SUM(J30:Q30)</f>
        <v>10865583</v>
      </c>
      <c r="J30" s="57">
        <f t="shared" si="13"/>
        <v>2603125</v>
      </c>
      <c r="K30" s="57">
        <f t="shared" si="13"/>
        <v>486978</v>
      </c>
      <c r="L30" s="57">
        <f t="shared" si="13"/>
        <v>3385</v>
      </c>
      <c r="M30" s="57">
        <f t="shared" si="13"/>
        <v>7616008</v>
      </c>
      <c r="N30" s="57">
        <f t="shared" si="13"/>
        <v>0</v>
      </c>
      <c r="O30" s="57">
        <f t="shared" si="13"/>
        <v>0</v>
      </c>
      <c r="P30" s="57">
        <f t="shared" si="13"/>
        <v>0</v>
      </c>
      <c r="Q30" s="57">
        <f t="shared" si="13"/>
        <v>156087</v>
      </c>
      <c r="R30" s="57">
        <f t="shared" si="13"/>
        <v>13453102</v>
      </c>
      <c r="S30" s="58">
        <f t="shared" si="3"/>
        <v>21225197</v>
      </c>
      <c r="T30" s="91">
        <f t="shared" si="10"/>
        <v>0.284705201736529</v>
      </c>
    </row>
    <row r="31" spans="1:20" s="46" customFormat="1" ht="13.5" customHeight="1">
      <c r="A31" s="44">
        <v>1</v>
      </c>
      <c r="B31" s="45" t="s">
        <v>84</v>
      </c>
      <c r="C31" s="51">
        <f t="shared" si="12"/>
        <v>5541417</v>
      </c>
      <c r="D31" s="53">
        <v>1921758</v>
      </c>
      <c r="E31" s="53">
        <v>3619659</v>
      </c>
      <c r="F31" s="53">
        <v>200</v>
      </c>
      <c r="G31" s="53"/>
      <c r="H31" s="51">
        <f t="shared" si="14"/>
        <v>5541217</v>
      </c>
      <c r="I31" s="51">
        <f t="shared" si="15"/>
        <v>3751826</v>
      </c>
      <c r="J31" s="53">
        <v>1302056</v>
      </c>
      <c r="K31" s="53">
        <v>64291</v>
      </c>
      <c r="L31" s="53">
        <v>0</v>
      </c>
      <c r="M31" s="53">
        <v>2385479</v>
      </c>
      <c r="N31" s="53">
        <v>0</v>
      </c>
      <c r="O31" s="53">
        <v>0</v>
      </c>
      <c r="P31" s="53">
        <v>0</v>
      </c>
      <c r="Q31" s="53">
        <v>0</v>
      </c>
      <c r="R31" s="53">
        <v>1789391</v>
      </c>
      <c r="S31" s="58">
        <f t="shared" si="3"/>
        <v>4174870</v>
      </c>
      <c r="T31" s="91">
        <f t="shared" si="10"/>
        <v>0.3641818677092168</v>
      </c>
    </row>
    <row r="32" spans="1:20" s="46" customFormat="1" ht="13.5" customHeight="1">
      <c r="A32" s="44">
        <v>2</v>
      </c>
      <c r="B32" s="45" t="s">
        <v>130</v>
      </c>
      <c r="C32" s="51">
        <f t="shared" si="12"/>
        <v>1647206</v>
      </c>
      <c r="D32" s="53">
        <v>711027</v>
      </c>
      <c r="E32" s="53">
        <v>936179</v>
      </c>
      <c r="F32" s="53">
        <v>1951</v>
      </c>
      <c r="G32" s="53"/>
      <c r="H32" s="51">
        <f t="shared" si="14"/>
        <v>1645255</v>
      </c>
      <c r="I32" s="51">
        <f t="shared" si="15"/>
        <v>1293862</v>
      </c>
      <c r="J32" s="53">
        <v>695976</v>
      </c>
      <c r="K32" s="53">
        <v>131081</v>
      </c>
      <c r="L32" s="53">
        <v>3385</v>
      </c>
      <c r="M32" s="53">
        <v>307333</v>
      </c>
      <c r="N32" s="53">
        <v>0</v>
      </c>
      <c r="O32" s="53">
        <v>0</v>
      </c>
      <c r="P32" s="53">
        <v>0</v>
      </c>
      <c r="Q32" s="53">
        <v>156087</v>
      </c>
      <c r="R32" s="53">
        <v>351393</v>
      </c>
      <c r="S32" s="58">
        <f t="shared" si="3"/>
        <v>814813</v>
      </c>
      <c r="T32" s="91">
        <f t="shared" si="10"/>
        <v>0.6418319728069918</v>
      </c>
    </row>
    <row r="33" spans="1:20" s="46" customFormat="1" ht="13.5" customHeight="1">
      <c r="A33" s="44">
        <v>3</v>
      </c>
      <c r="B33" s="45" t="s">
        <v>85</v>
      </c>
      <c r="C33" s="51">
        <f t="shared" si="12"/>
        <v>1208935</v>
      </c>
      <c r="D33" s="53">
        <v>563371</v>
      </c>
      <c r="E33" s="53">
        <v>645564</v>
      </c>
      <c r="F33" s="53">
        <v>9383</v>
      </c>
      <c r="G33" s="53"/>
      <c r="H33" s="51">
        <f t="shared" si="14"/>
        <v>1199552</v>
      </c>
      <c r="I33" s="51">
        <f t="shared" si="15"/>
        <v>931359</v>
      </c>
      <c r="J33" s="53">
        <v>303146</v>
      </c>
      <c r="K33" s="53">
        <v>231139</v>
      </c>
      <c r="L33" s="53">
        <v>0</v>
      </c>
      <c r="M33" s="53">
        <v>397074</v>
      </c>
      <c r="N33" s="53">
        <v>0</v>
      </c>
      <c r="O33" s="53">
        <v>0</v>
      </c>
      <c r="P33" s="53">
        <v>0</v>
      </c>
      <c r="Q33" s="53">
        <v>0</v>
      </c>
      <c r="R33" s="53">
        <v>268193</v>
      </c>
      <c r="S33" s="58">
        <f t="shared" si="3"/>
        <v>665267</v>
      </c>
      <c r="T33" s="91">
        <f t="shared" si="10"/>
        <v>0.5736617136893507</v>
      </c>
    </row>
    <row r="34" spans="1:20" s="46" customFormat="1" ht="13.5" customHeight="1">
      <c r="A34" s="44">
        <v>4</v>
      </c>
      <c r="B34" s="45" t="s">
        <v>131</v>
      </c>
      <c r="C34" s="51">
        <f t="shared" si="12"/>
        <v>15932861</v>
      </c>
      <c r="D34" s="53">
        <v>15560539</v>
      </c>
      <c r="E34" s="53">
        <v>372322</v>
      </c>
      <c r="F34" s="53">
        <v>200</v>
      </c>
      <c r="G34" s="53"/>
      <c r="H34" s="51">
        <f t="shared" si="14"/>
        <v>15932661</v>
      </c>
      <c r="I34" s="51">
        <f t="shared" si="15"/>
        <v>4888536</v>
      </c>
      <c r="J34" s="53">
        <v>301947</v>
      </c>
      <c r="K34" s="53">
        <v>60467</v>
      </c>
      <c r="L34" s="53">
        <v>0</v>
      </c>
      <c r="M34" s="53">
        <v>4526122</v>
      </c>
      <c r="N34" s="53">
        <v>0</v>
      </c>
      <c r="O34" s="53">
        <v>0</v>
      </c>
      <c r="P34" s="53">
        <v>0</v>
      </c>
      <c r="Q34" s="53">
        <v>0</v>
      </c>
      <c r="R34" s="53">
        <v>11044125</v>
      </c>
      <c r="S34" s="58">
        <f t="shared" si="3"/>
        <v>15570247</v>
      </c>
      <c r="T34" s="91">
        <f t="shared" si="10"/>
        <v>0.07413548759792297</v>
      </c>
    </row>
    <row r="35" spans="1:20" s="43" customFormat="1" ht="13.5" customHeight="1">
      <c r="A35" s="41">
        <v>3</v>
      </c>
      <c r="B35" s="42" t="s">
        <v>86</v>
      </c>
      <c r="C35" s="51">
        <f t="shared" si="12"/>
        <v>127851996</v>
      </c>
      <c r="D35" s="57">
        <f aca="true" t="shared" si="16" ref="D35:R35">+SUM(D36:D39)</f>
        <v>125899624</v>
      </c>
      <c r="E35" s="57">
        <f t="shared" si="16"/>
        <v>1952372</v>
      </c>
      <c r="F35" s="57">
        <f t="shared" si="16"/>
        <v>46498</v>
      </c>
      <c r="G35" s="57">
        <f t="shared" si="16"/>
        <v>0</v>
      </c>
      <c r="H35" s="51">
        <f aca="true" t="shared" si="17" ref="H35:H40">+I35+R35</f>
        <v>127805498</v>
      </c>
      <c r="I35" s="51">
        <f aca="true" t="shared" si="18" ref="I35:I40">+SUM(J35:Q35)</f>
        <v>9461205</v>
      </c>
      <c r="J35" s="57">
        <f t="shared" si="16"/>
        <v>4674680</v>
      </c>
      <c r="K35" s="57">
        <f t="shared" si="16"/>
        <v>90531</v>
      </c>
      <c r="L35" s="57">
        <f t="shared" si="16"/>
        <v>7350</v>
      </c>
      <c r="M35" s="57">
        <f t="shared" si="16"/>
        <v>4688644</v>
      </c>
      <c r="N35" s="57">
        <f t="shared" si="16"/>
        <v>0</v>
      </c>
      <c r="O35" s="57">
        <f t="shared" si="16"/>
        <v>0</v>
      </c>
      <c r="P35" s="57">
        <f t="shared" si="16"/>
        <v>0</v>
      </c>
      <c r="Q35" s="57">
        <f t="shared" si="16"/>
        <v>0</v>
      </c>
      <c r="R35" s="57">
        <f t="shared" si="16"/>
        <v>118344293</v>
      </c>
      <c r="S35" s="58">
        <f t="shared" si="3"/>
        <v>123032937</v>
      </c>
      <c r="T35" s="91">
        <f t="shared" si="10"/>
        <v>0.5044347945108472</v>
      </c>
    </row>
    <row r="36" spans="1:20" s="46" customFormat="1" ht="13.5" customHeight="1">
      <c r="A36" s="44">
        <v>1</v>
      </c>
      <c r="B36" s="45" t="s">
        <v>89</v>
      </c>
      <c r="C36" s="51">
        <f t="shared" si="12"/>
        <v>3934160</v>
      </c>
      <c r="D36" s="53">
        <v>3685334</v>
      </c>
      <c r="E36" s="53">
        <v>248826</v>
      </c>
      <c r="F36" s="53">
        <v>600</v>
      </c>
      <c r="G36" s="53"/>
      <c r="H36" s="51">
        <f t="shared" si="17"/>
        <v>3933560</v>
      </c>
      <c r="I36" s="51">
        <f t="shared" si="18"/>
        <v>3575901</v>
      </c>
      <c r="J36" s="53">
        <v>268117</v>
      </c>
      <c r="K36" s="53"/>
      <c r="L36" s="53"/>
      <c r="M36" s="53">
        <v>3307784</v>
      </c>
      <c r="N36" s="52"/>
      <c r="O36" s="53"/>
      <c r="P36" s="53"/>
      <c r="Q36" s="53"/>
      <c r="R36" s="53">
        <v>357659</v>
      </c>
      <c r="S36" s="58">
        <f t="shared" si="3"/>
        <v>3665443</v>
      </c>
      <c r="T36" s="91">
        <f t="shared" si="10"/>
        <v>0.0749788654663538</v>
      </c>
    </row>
    <row r="37" spans="1:20" s="46" customFormat="1" ht="13.5" customHeight="1">
      <c r="A37" s="44">
        <v>2</v>
      </c>
      <c r="B37" s="45" t="s">
        <v>88</v>
      </c>
      <c r="C37" s="51">
        <f t="shared" si="12"/>
        <v>120580024</v>
      </c>
      <c r="D37" s="53">
        <v>119938324</v>
      </c>
      <c r="E37" s="53">
        <v>641700</v>
      </c>
      <c r="F37" s="53">
        <v>29400</v>
      </c>
      <c r="G37" s="53"/>
      <c r="H37" s="51">
        <f t="shared" si="17"/>
        <v>120550624</v>
      </c>
      <c r="I37" s="51">
        <f t="shared" si="18"/>
        <v>4129882</v>
      </c>
      <c r="J37" s="53">
        <v>3573940</v>
      </c>
      <c r="K37" s="53">
        <v>6896</v>
      </c>
      <c r="L37" s="53">
        <v>7350</v>
      </c>
      <c r="M37" s="53">
        <v>541696</v>
      </c>
      <c r="N37" s="52"/>
      <c r="O37" s="53"/>
      <c r="P37" s="53"/>
      <c r="Q37" s="53"/>
      <c r="R37" s="53">
        <v>116420742</v>
      </c>
      <c r="S37" s="58">
        <f t="shared" si="3"/>
        <v>116962438</v>
      </c>
      <c r="T37" s="91">
        <f t="shared" si="10"/>
        <v>0.8688349933484782</v>
      </c>
    </row>
    <row r="38" spans="1:20" s="46" customFormat="1" ht="13.5" customHeight="1">
      <c r="A38" s="44">
        <v>3</v>
      </c>
      <c r="B38" s="45" t="s">
        <v>87</v>
      </c>
      <c r="C38" s="51">
        <f t="shared" si="12"/>
        <v>618954</v>
      </c>
      <c r="D38" s="53">
        <v>490622</v>
      </c>
      <c r="E38" s="53">
        <v>128332</v>
      </c>
      <c r="F38" s="53">
        <v>7798</v>
      </c>
      <c r="G38" s="53"/>
      <c r="H38" s="51">
        <f t="shared" si="17"/>
        <v>611156</v>
      </c>
      <c r="I38" s="51">
        <f t="shared" si="18"/>
        <v>407851</v>
      </c>
      <c r="J38" s="53">
        <v>154610</v>
      </c>
      <c r="K38" s="53">
        <v>9700</v>
      </c>
      <c r="L38" s="53"/>
      <c r="M38" s="53">
        <v>243541</v>
      </c>
      <c r="N38" s="52"/>
      <c r="O38" s="53"/>
      <c r="P38" s="53"/>
      <c r="Q38" s="53"/>
      <c r="R38" s="53">
        <v>203305</v>
      </c>
      <c r="S38" s="58">
        <f t="shared" si="3"/>
        <v>446846</v>
      </c>
      <c r="T38" s="91">
        <f t="shared" si="10"/>
        <v>0.4028677139445533</v>
      </c>
    </row>
    <row r="39" spans="1:20" s="46" customFormat="1" ht="13.5" customHeight="1">
      <c r="A39" s="44">
        <v>4</v>
      </c>
      <c r="B39" s="45" t="s">
        <v>90</v>
      </c>
      <c r="C39" s="51">
        <f t="shared" si="12"/>
        <v>2718858</v>
      </c>
      <c r="D39" s="53">
        <v>1785344</v>
      </c>
      <c r="E39" s="53">
        <v>933514</v>
      </c>
      <c r="F39" s="53">
        <v>8700</v>
      </c>
      <c r="G39" s="53"/>
      <c r="H39" s="51">
        <f t="shared" si="17"/>
        <v>2710158</v>
      </c>
      <c r="I39" s="51">
        <f t="shared" si="18"/>
        <v>1347571</v>
      </c>
      <c r="J39" s="53">
        <v>678013</v>
      </c>
      <c r="K39" s="53">
        <v>73935</v>
      </c>
      <c r="L39" s="53"/>
      <c r="M39" s="53">
        <v>595623</v>
      </c>
      <c r="N39" s="52"/>
      <c r="O39" s="53"/>
      <c r="P39" s="53"/>
      <c r="Q39" s="53"/>
      <c r="R39" s="53">
        <v>1362587</v>
      </c>
      <c r="S39" s="58">
        <f t="shared" si="3"/>
        <v>1958210</v>
      </c>
      <c r="T39" s="91">
        <f t="shared" si="10"/>
        <v>0.5580025097007876</v>
      </c>
    </row>
    <row r="40" spans="1:20" s="43" customFormat="1" ht="13.5" customHeight="1">
      <c r="A40" s="41">
        <v>4</v>
      </c>
      <c r="B40" s="42" t="s">
        <v>91</v>
      </c>
      <c r="C40" s="57">
        <f>+SUM(C41:C44)</f>
        <v>45060345</v>
      </c>
      <c r="D40" s="57">
        <f>+SUM(D41:D44)</f>
        <v>22029921</v>
      </c>
      <c r="E40" s="57">
        <f>+SUM(E41:E44)</f>
        <v>23030424</v>
      </c>
      <c r="F40" s="57">
        <f>+SUM(F41:F44)</f>
        <v>0</v>
      </c>
      <c r="G40" s="57">
        <f>+SUM(G41:G44)</f>
        <v>0</v>
      </c>
      <c r="H40" s="51">
        <f t="shared" si="17"/>
        <v>45060345</v>
      </c>
      <c r="I40" s="51">
        <f t="shared" si="18"/>
        <v>13803674</v>
      </c>
      <c r="J40" s="57">
        <f aca="true" t="shared" si="19" ref="J40:R40">+SUM(J41:J44)</f>
        <v>4671573</v>
      </c>
      <c r="K40" s="57">
        <f t="shared" si="19"/>
        <v>229456</v>
      </c>
      <c r="L40" s="57">
        <f t="shared" si="19"/>
        <v>0</v>
      </c>
      <c r="M40" s="57">
        <f t="shared" si="19"/>
        <v>7536542</v>
      </c>
      <c r="N40" s="57">
        <f t="shared" si="19"/>
        <v>825036</v>
      </c>
      <c r="O40" s="57">
        <f t="shared" si="19"/>
        <v>533067</v>
      </c>
      <c r="P40" s="57">
        <f t="shared" si="19"/>
        <v>0</v>
      </c>
      <c r="Q40" s="57">
        <f t="shared" si="19"/>
        <v>8000</v>
      </c>
      <c r="R40" s="57">
        <f t="shared" si="19"/>
        <v>31256671</v>
      </c>
      <c r="S40" s="58">
        <f t="shared" si="3"/>
        <v>40159316</v>
      </c>
      <c r="T40" s="91">
        <f t="shared" si="10"/>
        <v>0.3550525026887769</v>
      </c>
    </row>
    <row r="41" spans="1:20" s="46" customFormat="1" ht="13.5" customHeight="1">
      <c r="A41" s="44">
        <v>1</v>
      </c>
      <c r="B41" s="45" t="s">
        <v>133</v>
      </c>
      <c r="C41" s="51">
        <f t="shared" si="12"/>
        <v>27474439</v>
      </c>
      <c r="D41" s="53">
        <v>9763937</v>
      </c>
      <c r="E41" s="53">
        <v>17710502</v>
      </c>
      <c r="F41" s="52"/>
      <c r="G41" s="53"/>
      <c r="H41" s="51">
        <f t="shared" si="14"/>
        <v>27474439</v>
      </c>
      <c r="I41" s="51">
        <f t="shared" si="15"/>
        <v>4949937</v>
      </c>
      <c r="J41" s="53">
        <v>2829583</v>
      </c>
      <c r="K41" s="53">
        <v>149071</v>
      </c>
      <c r="L41" s="53">
        <v>0</v>
      </c>
      <c r="M41" s="53">
        <v>1971283</v>
      </c>
      <c r="N41" s="53">
        <v>0</v>
      </c>
      <c r="O41" s="53">
        <v>0</v>
      </c>
      <c r="P41" s="53">
        <v>0</v>
      </c>
      <c r="Q41" s="53">
        <v>0</v>
      </c>
      <c r="R41" s="53">
        <v>22524502</v>
      </c>
      <c r="S41" s="58">
        <f t="shared" si="3"/>
        <v>24495785</v>
      </c>
      <c r="T41" s="91">
        <f t="shared" si="10"/>
        <v>0.601755941540266</v>
      </c>
    </row>
    <row r="42" spans="1:20" s="46" customFormat="1" ht="13.5" customHeight="1">
      <c r="A42" s="44">
        <v>2</v>
      </c>
      <c r="B42" s="45" t="s">
        <v>94</v>
      </c>
      <c r="C42" s="51">
        <f t="shared" si="12"/>
        <v>733122</v>
      </c>
      <c r="D42" s="53">
        <v>261472</v>
      </c>
      <c r="E42" s="53">
        <v>471650</v>
      </c>
      <c r="F42" s="52"/>
      <c r="G42" s="53"/>
      <c r="H42" s="51">
        <f t="shared" si="14"/>
        <v>733122</v>
      </c>
      <c r="I42" s="51">
        <f t="shared" si="15"/>
        <v>561459</v>
      </c>
      <c r="J42" s="53">
        <v>173455</v>
      </c>
      <c r="K42" s="53">
        <v>60000</v>
      </c>
      <c r="L42" s="53">
        <v>0</v>
      </c>
      <c r="M42" s="53">
        <v>328004</v>
      </c>
      <c r="N42" s="53">
        <v>0</v>
      </c>
      <c r="O42" s="53">
        <v>0</v>
      </c>
      <c r="P42" s="53">
        <v>0</v>
      </c>
      <c r="Q42" s="53">
        <v>0</v>
      </c>
      <c r="R42" s="53">
        <v>171663</v>
      </c>
      <c r="S42" s="58">
        <f t="shared" si="3"/>
        <v>499667</v>
      </c>
      <c r="T42" s="91">
        <f t="shared" si="10"/>
        <v>0.4158006194575205</v>
      </c>
    </row>
    <row r="43" spans="1:20" s="46" customFormat="1" ht="13.5" customHeight="1">
      <c r="A43" s="44">
        <v>3</v>
      </c>
      <c r="B43" s="45" t="s">
        <v>92</v>
      </c>
      <c r="C43" s="51">
        <f t="shared" si="12"/>
        <v>10171603</v>
      </c>
      <c r="D43" s="53">
        <v>7040845</v>
      </c>
      <c r="E43" s="53">
        <v>3130758</v>
      </c>
      <c r="F43" s="52"/>
      <c r="G43" s="53"/>
      <c r="H43" s="51">
        <f t="shared" si="14"/>
        <v>10171603</v>
      </c>
      <c r="I43" s="51">
        <f t="shared" si="15"/>
        <v>4240022</v>
      </c>
      <c r="J43" s="53">
        <v>537632</v>
      </c>
      <c r="K43" s="53">
        <v>20385</v>
      </c>
      <c r="L43" s="53">
        <v>0</v>
      </c>
      <c r="M43" s="53">
        <v>3148938</v>
      </c>
      <c r="N43" s="53">
        <v>0</v>
      </c>
      <c r="O43" s="53">
        <v>533067</v>
      </c>
      <c r="P43" s="53">
        <v>0</v>
      </c>
      <c r="Q43" s="53">
        <v>0</v>
      </c>
      <c r="R43" s="53">
        <v>5931581</v>
      </c>
      <c r="S43" s="58">
        <f t="shared" si="3"/>
        <v>9613586</v>
      </c>
      <c r="T43" s="91">
        <f t="shared" si="10"/>
        <v>0.13160710015183882</v>
      </c>
    </row>
    <row r="44" spans="1:20" s="46" customFormat="1" ht="13.5" customHeight="1">
      <c r="A44" s="44">
        <v>4</v>
      </c>
      <c r="B44" s="45" t="s">
        <v>95</v>
      </c>
      <c r="C44" s="51">
        <f t="shared" si="12"/>
        <v>6681181</v>
      </c>
      <c r="D44" s="53">
        <v>4963667</v>
      </c>
      <c r="E44" s="53">
        <v>1717514</v>
      </c>
      <c r="F44" s="52"/>
      <c r="G44" s="53"/>
      <c r="H44" s="51">
        <f t="shared" si="14"/>
        <v>6681181</v>
      </c>
      <c r="I44" s="51">
        <f t="shared" si="15"/>
        <v>4052256</v>
      </c>
      <c r="J44" s="53">
        <v>1130903</v>
      </c>
      <c r="K44" s="53">
        <v>0</v>
      </c>
      <c r="L44" s="53">
        <v>0</v>
      </c>
      <c r="M44" s="53">
        <v>2088317</v>
      </c>
      <c r="N44" s="53">
        <v>825036</v>
      </c>
      <c r="O44" s="53">
        <v>0</v>
      </c>
      <c r="P44" s="53">
        <v>0</v>
      </c>
      <c r="Q44" s="53">
        <v>8000</v>
      </c>
      <c r="R44" s="53">
        <v>2628925</v>
      </c>
      <c r="S44" s="58">
        <f t="shared" si="3"/>
        <v>5550278</v>
      </c>
      <c r="T44" s="91">
        <f t="shared" si="10"/>
        <v>0.2790798508287729</v>
      </c>
    </row>
    <row r="45" spans="1:20" s="43" customFormat="1" ht="13.5" customHeight="1">
      <c r="A45" s="41">
        <v>5</v>
      </c>
      <c r="B45" s="42" t="s">
        <v>96</v>
      </c>
      <c r="C45" s="51">
        <f t="shared" si="12"/>
        <v>11874104</v>
      </c>
      <c r="D45" s="57">
        <f>+SUM(D46:D51)</f>
        <v>5073540</v>
      </c>
      <c r="E45" s="57">
        <f>+SUM(E46:E51)</f>
        <v>6800564</v>
      </c>
      <c r="F45" s="57">
        <f>+SUM(F46:F51)</f>
        <v>55788</v>
      </c>
      <c r="G45" s="57">
        <f>+SUM(G46:G51)</f>
        <v>0</v>
      </c>
      <c r="H45" s="51">
        <f aca="true" t="shared" si="20" ref="H45:H51">+I45+R45</f>
        <v>11818316</v>
      </c>
      <c r="I45" s="51">
        <f aca="true" t="shared" si="21" ref="I45:I51">+SUM(J45:Q45)</f>
        <v>4581581</v>
      </c>
      <c r="J45" s="57">
        <f aca="true" t="shared" si="22" ref="J45:R45">+SUM(J46:J51)</f>
        <v>2269543</v>
      </c>
      <c r="K45" s="57">
        <f t="shared" si="22"/>
        <v>919135</v>
      </c>
      <c r="L45" s="57">
        <f t="shared" si="22"/>
        <v>0</v>
      </c>
      <c r="M45" s="57">
        <f t="shared" si="22"/>
        <v>1392903</v>
      </c>
      <c r="N45" s="57">
        <f t="shared" si="22"/>
        <v>0</v>
      </c>
      <c r="O45" s="57">
        <f t="shared" si="22"/>
        <v>0</v>
      </c>
      <c r="P45" s="57">
        <f t="shared" si="22"/>
        <v>0</v>
      </c>
      <c r="Q45" s="57">
        <f t="shared" si="22"/>
        <v>0</v>
      </c>
      <c r="R45" s="57">
        <f t="shared" si="22"/>
        <v>7236735</v>
      </c>
      <c r="S45" s="58">
        <f t="shared" si="3"/>
        <v>8629638</v>
      </c>
      <c r="T45" s="91">
        <f t="shared" si="10"/>
        <v>0.6959776548750312</v>
      </c>
    </row>
    <row r="46" spans="1:20" s="46" customFormat="1" ht="13.5" customHeight="1">
      <c r="A46" s="44" t="s">
        <v>24</v>
      </c>
      <c r="B46" s="45" t="s">
        <v>123</v>
      </c>
      <c r="C46" s="51">
        <f t="shared" si="12"/>
        <v>5969965</v>
      </c>
      <c r="D46" s="53">
        <v>955564</v>
      </c>
      <c r="E46" s="53">
        <v>5014401</v>
      </c>
      <c r="F46" s="53">
        <v>8000</v>
      </c>
      <c r="G46" s="53"/>
      <c r="H46" s="51">
        <f t="shared" si="20"/>
        <v>5961965</v>
      </c>
      <c r="I46" s="51">
        <f t="shared" si="21"/>
        <v>941544</v>
      </c>
      <c r="J46" s="53">
        <v>144062</v>
      </c>
      <c r="K46" s="53">
        <v>717405</v>
      </c>
      <c r="L46" s="53">
        <v>0</v>
      </c>
      <c r="M46" s="53">
        <v>80077</v>
      </c>
      <c r="N46" s="53">
        <v>0</v>
      </c>
      <c r="O46" s="53">
        <v>0</v>
      </c>
      <c r="P46" s="53">
        <v>0</v>
      </c>
      <c r="Q46" s="53">
        <v>0</v>
      </c>
      <c r="R46" s="53">
        <v>5020421</v>
      </c>
      <c r="S46" s="58">
        <f t="shared" si="3"/>
        <v>5100498</v>
      </c>
      <c r="T46" s="91">
        <f t="shared" si="10"/>
        <v>0.9149513989786988</v>
      </c>
    </row>
    <row r="47" spans="1:20" s="46" customFormat="1" ht="13.5" customHeight="1">
      <c r="A47" s="44" t="s">
        <v>25</v>
      </c>
      <c r="B47" s="45" t="s">
        <v>145</v>
      </c>
      <c r="C47" s="51">
        <f t="shared" si="12"/>
        <v>108304</v>
      </c>
      <c r="D47" s="53">
        <v>0</v>
      </c>
      <c r="E47" s="53">
        <v>108304</v>
      </c>
      <c r="F47" s="53">
        <v>7500</v>
      </c>
      <c r="G47" s="53"/>
      <c r="H47" s="51">
        <f t="shared" si="20"/>
        <v>100804</v>
      </c>
      <c r="I47" s="51">
        <f t="shared" si="21"/>
        <v>100804</v>
      </c>
      <c r="J47" s="53">
        <v>94154</v>
      </c>
      <c r="K47" s="53">
        <v>0</v>
      </c>
      <c r="L47" s="53">
        <v>0</v>
      </c>
      <c r="M47" s="53">
        <v>6650</v>
      </c>
      <c r="N47" s="53">
        <v>0</v>
      </c>
      <c r="O47" s="53">
        <v>0</v>
      </c>
      <c r="P47" s="53">
        <v>0</v>
      </c>
      <c r="Q47" s="53">
        <v>0</v>
      </c>
      <c r="R47" s="53">
        <v>0</v>
      </c>
      <c r="S47" s="58">
        <f t="shared" si="3"/>
        <v>6650</v>
      </c>
      <c r="T47" s="91">
        <f t="shared" si="10"/>
        <v>0.9340303956192214</v>
      </c>
    </row>
    <row r="48" spans="1:20" s="46" customFormat="1" ht="13.5" customHeight="1">
      <c r="A48" s="44" t="s">
        <v>26</v>
      </c>
      <c r="B48" s="45" t="s">
        <v>125</v>
      </c>
      <c r="C48" s="51">
        <f t="shared" si="12"/>
        <v>2556390</v>
      </c>
      <c r="D48" s="53">
        <v>1998999</v>
      </c>
      <c r="E48" s="53">
        <v>557391</v>
      </c>
      <c r="F48" s="53">
        <v>0</v>
      </c>
      <c r="G48" s="53"/>
      <c r="H48" s="51">
        <f t="shared" si="20"/>
        <v>2556390</v>
      </c>
      <c r="I48" s="51">
        <f t="shared" si="21"/>
        <v>1974435</v>
      </c>
      <c r="J48" s="53">
        <v>1362146</v>
      </c>
      <c r="K48" s="53">
        <v>45530</v>
      </c>
      <c r="L48" s="53">
        <v>0</v>
      </c>
      <c r="M48" s="53">
        <v>566759</v>
      </c>
      <c r="N48" s="53">
        <v>0</v>
      </c>
      <c r="O48" s="53">
        <v>0</v>
      </c>
      <c r="P48" s="53">
        <v>0</v>
      </c>
      <c r="Q48" s="53">
        <v>0</v>
      </c>
      <c r="R48" s="53">
        <v>581955</v>
      </c>
      <c r="S48" s="58">
        <f t="shared" si="3"/>
        <v>1148714</v>
      </c>
      <c r="T48" s="91">
        <f t="shared" si="10"/>
        <v>0.7129512999921497</v>
      </c>
    </row>
    <row r="49" spans="1:20" s="46" customFormat="1" ht="13.5" customHeight="1">
      <c r="A49" s="44" t="s">
        <v>33</v>
      </c>
      <c r="B49" s="45" t="s">
        <v>126</v>
      </c>
      <c r="C49" s="51">
        <f t="shared" si="12"/>
        <v>473464</v>
      </c>
      <c r="D49" s="53">
        <v>140130</v>
      </c>
      <c r="E49" s="53">
        <v>333334</v>
      </c>
      <c r="F49" s="53">
        <v>31000</v>
      </c>
      <c r="G49" s="53"/>
      <c r="H49" s="51">
        <f t="shared" si="20"/>
        <v>442464</v>
      </c>
      <c r="I49" s="51">
        <f t="shared" si="21"/>
        <v>117255</v>
      </c>
      <c r="J49" s="53">
        <v>76554</v>
      </c>
      <c r="K49" s="53">
        <v>27000</v>
      </c>
      <c r="L49" s="53">
        <v>0</v>
      </c>
      <c r="M49" s="53">
        <v>13701</v>
      </c>
      <c r="N49" s="53">
        <v>0</v>
      </c>
      <c r="O49" s="53">
        <v>0</v>
      </c>
      <c r="P49" s="53">
        <v>0</v>
      </c>
      <c r="Q49" s="53">
        <v>0</v>
      </c>
      <c r="R49" s="53">
        <v>325209</v>
      </c>
      <c r="S49" s="58">
        <f t="shared" si="3"/>
        <v>338910</v>
      </c>
      <c r="T49" s="91">
        <f t="shared" si="10"/>
        <v>0.8831521043878726</v>
      </c>
    </row>
    <row r="50" spans="1:20" s="46" customFormat="1" ht="13.5" customHeight="1">
      <c r="A50" s="44" t="s">
        <v>34</v>
      </c>
      <c r="B50" s="45" t="s">
        <v>127</v>
      </c>
      <c r="C50" s="51">
        <f t="shared" si="12"/>
        <v>1020791</v>
      </c>
      <c r="D50" s="53">
        <v>895500</v>
      </c>
      <c r="E50" s="53">
        <v>125291</v>
      </c>
      <c r="F50" s="53">
        <v>9288</v>
      </c>
      <c r="G50" s="53"/>
      <c r="H50" s="51">
        <f t="shared" si="20"/>
        <v>1011503</v>
      </c>
      <c r="I50" s="51">
        <f t="shared" si="21"/>
        <v>708489</v>
      </c>
      <c r="J50" s="53">
        <v>87073</v>
      </c>
      <c r="K50" s="53">
        <v>52000</v>
      </c>
      <c r="L50" s="53">
        <v>0</v>
      </c>
      <c r="M50" s="53">
        <v>569416</v>
      </c>
      <c r="N50" s="53">
        <v>0</v>
      </c>
      <c r="O50" s="53">
        <v>0</v>
      </c>
      <c r="P50" s="53">
        <v>0</v>
      </c>
      <c r="Q50" s="53">
        <v>0</v>
      </c>
      <c r="R50" s="53">
        <v>303014</v>
      </c>
      <c r="S50" s="58">
        <f t="shared" si="3"/>
        <v>872430</v>
      </c>
      <c r="T50" s="91">
        <f t="shared" si="10"/>
        <v>0.19629521418116583</v>
      </c>
    </row>
    <row r="51" spans="1:20" s="46" customFormat="1" ht="13.5" customHeight="1">
      <c r="A51" s="44" t="s">
        <v>35</v>
      </c>
      <c r="B51" s="45" t="s">
        <v>146</v>
      </c>
      <c r="C51" s="51">
        <f t="shared" si="12"/>
        <v>1745190</v>
      </c>
      <c r="D51" s="53">
        <v>1083347</v>
      </c>
      <c r="E51" s="53">
        <v>661843</v>
      </c>
      <c r="F51" s="53">
        <v>0</v>
      </c>
      <c r="G51" s="53"/>
      <c r="H51" s="51">
        <f t="shared" si="20"/>
        <v>1745190</v>
      </c>
      <c r="I51" s="51">
        <f t="shared" si="21"/>
        <v>739054</v>
      </c>
      <c r="J51" s="53">
        <v>505554</v>
      </c>
      <c r="K51" s="53">
        <v>77200</v>
      </c>
      <c r="L51" s="53">
        <v>0</v>
      </c>
      <c r="M51" s="53">
        <v>156300</v>
      </c>
      <c r="N51" s="53">
        <v>0</v>
      </c>
      <c r="O51" s="53">
        <v>0</v>
      </c>
      <c r="P51" s="53">
        <v>0</v>
      </c>
      <c r="Q51" s="53">
        <v>0</v>
      </c>
      <c r="R51" s="53">
        <v>1006136</v>
      </c>
      <c r="S51" s="58">
        <f t="shared" si="3"/>
        <v>1162436</v>
      </c>
      <c r="T51" s="91">
        <f t="shared" si="10"/>
        <v>0.7885134239176028</v>
      </c>
    </row>
    <row r="52" spans="1:20" s="43" customFormat="1" ht="13.5" customHeight="1">
      <c r="A52" s="41">
        <v>6</v>
      </c>
      <c r="B52" s="42" t="s">
        <v>97</v>
      </c>
      <c r="C52" s="57">
        <f>+SUM(C53:C55)</f>
        <v>21343832</v>
      </c>
      <c r="D52" s="57">
        <f>+SUM(D53:D55)</f>
        <v>18129227</v>
      </c>
      <c r="E52" s="57">
        <f>+SUM(E53:E55)</f>
        <v>3214605</v>
      </c>
      <c r="F52" s="57">
        <f>+SUM(F53:F55)</f>
        <v>16100</v>
      </c>
      <c r="G52" s="57">
        <f>+SUM(G53:G55)</f>
        <v>0</v>
      </c>
      <c r="H52" s="51">
        <f>+I52+R52</f>
        <v>21327732</v>
      </c>
      <c r="I52" s="51">
        <f>+SUM(J52:Q52)</f>
        <v>18693544</v>
      </c>
      <c r="J52" s="57">
        <f aca="true" t="shared" si="23" ref="J52:R52">+SUM(J53:J55)</f>
        <v>2764645</v>
      </c>
      <c r="K52" s="57">
        <f t="shared" si="23"/>
        <v>7365549</v>
      </c>
      <c r="L52" s="57">
        <f t="shared" si="23"/>
        <v>0</v>
      </c>
      <c r="M52" s="57">
        <f t="shared" si="23"/>
        <v>8561100</v>
      </c>
      <c r="N52" s="57">
        <f t="shared" si="23"/>
        <v>0</v>
      </c>
      <c r="O52" s="57">
        <f t="shared" si="23"/>
        <v>2250</v>
      </c>
      <c r="P52" s="57">
        <f t="shared" si="23"/>
        <v>0</v>
      </c>
      <c r="Q52" s="57">
        <f t="shared" si="23"/>
        <v>0</v>
      </c>
      <c r="R52" s="57">
        <f t="shared" si="23"/>
        <v>2634188</v>
      </c>
      <c r="S52" s="58">
        <f t="shared" si="3"/>
        <v>11197538</v>
      </c>
      <c r="T52" s="91">
        <f t="shared" si="10"/>
        <v>0.5419086931830582</v>
      </c>
    </row>
    <row r="53" spans="1:20" s="46" customFormat="1" ht="13.5" customHeight="1">
      <c r="A53" s="44" t="s">
        <v>24</v>
      </c>
      <c r="B53" s="45" t="s">
        <v>98</v>
      </c>
      <c r="C53" s="55">
        <f t="shared" si="12"/>
        <v>6516323</v>
      </c>
      <c r="D53" s="53">
        <v>5759001</v>
      </c>
      <c r="E53" s="53">
        <v>757322</v>
      </c>
      <c r="F53" s="53">
        <v>13100</v>
      </c>
      <c r="G53" s="53">
        <v>0</v>
      </c>
      <c r="H53" s="51">
        <f>+I53+R53</f>
        <v>6503223</v>
      </c>
      <c r="I53" s="51">
        <f>+SUM(J53:Q53)</f>
        <v>5541419</v>
      </c>
      <c r="J53" s="53">
        <v>448719</v>
      </c>
      <c r="K53" s="53">
        <v>28381</v>
      </c>
      <c r="L53" s="53">
        <v>0</v>
      </c>
      <c r="M53" s="53">
        <v>5064319</v>
      </c>
      <c r="N53" s="53">
        <v>0</v>
      </c>
      <c r="O53" s="53">
        <v>0</v>
      </c>
      <c r="P53" s="53">
        <v>0</v>
      </c>
      <c r="Q53" s="53">
        <v>0</v>
      </c>
      <c r="R53" s="53">
        <v>961804</v>
      </c>
      <c r="S53" s="58">
        <f t="shared" si="3"/>
        <v>6026123</v>
      </c>
      <c r="T53" s="91">
        <f t="shared" si="10"/>
        <v>0.08609708091014233</v>
      </c>
    </row>
    <row r="54" spans="1:20" s="46" customFormat="1" ht="13.5" customHeight="1">
      <c r="A54" s="44" t="s">
        <v>25</v>
      </c>
      <c r="B54" s="45" t="s">
        <v>129</v>
      </c>
      <c r="C54" s="55">
        <f t="shared" si="12"/>
        <v>9404027</v>
      </c>
      <c r="D54" s="53">
        <v>8634229</v>
      </c>
      <c r="E54" s="53">
        <v>769798</v>
      </c>
      <c r="F54" s="53">
        <v>3000</v>
      </c>
      <c r="G54" s="53">
        <v>0</v>
      </c>
      <c r="H54" s="51">
        <f>+I54+R54</f>
        <v>9401027</v>
      </c>
      <c r="I54" s="51">
        <f>+SUM(J54:Q54)</f>
        <v>8244464</v>
      </c>
      <c r="J54" s="53">
        <v>565717</v>
      </c>
      <c r="K54" s="53">
        <v>7311167</v>
      </c>
      <c r="L54" s="53">
        <v>0</v>
      </c>
      <c r="M54" s="53">
        <v>367580</v>
      </c>
      <c r="N54" s="53">
        <v>0</v>
      </c>
      <c r="O54" s="53">
        <v>0</v>
      </c>
      <c r="P54" s="53">
        <v>0</v>
      </c>
      <c r="Q54" s="53">
        <v>0</v>
      </c>
      <c r="R54" s="53">
        <v>1156563</v>
      </c>
      <c r="S54" s="58">
        <f t="shared" si="3"/>
        <v>1524143</v>
      </c>
      <c r="T54" s="91">
        <f t="shared" si="10"/>
        <v>0.9554149305521863</v>
      </c>
    </row>
    <row r="55" spans="1:20" s="46" customFormat="1" ht="13.5" customHeight="1">
      <c r="A55" s="44" t="s">
        <v>26</v>
      </c>
      <c r="B55" s="45" t="s">
        <v>99</v>
      </c>
      <c r="C55" s="55">
        <f t="shared" si="12"/>
        <v>5423482</v>
      </c>
      <c r="D55" s="53">
        <v>3735997</v>
      </c>
      <c r="E55" s="53">
        <v>1687485</v>
      </c>
      <c r="F55" s="53">
        <v>0</v>
      </c>
      <c r="G55" s="53">
        <v>0</v>
      </c>
      <c r="H55" s="51">
        <f>+I55+R55</f>
        <v>5423482</v>
      </c>
      <c r="I55" s="51">
        <f>+SUM(J55:Q55)</f>
        <v>4907661</v>
      </c>
      <c r="J55" s="53">
        <v>1750209</v>
      </c>
      <c r="K55" s="53">
        <v>26001</v>
      </c>
      <c r="L55" s="53">
        <v>0</v>
      </c>
      <c r="M55" s="53">
        <v>3129201</v>
      </c>
      <c r="N55" s="53">
        <v>0</v>
      </c>
      <c r="O55" s="53">
        <v>2250</v>
      </c>
      <c r="P55" s="53">
        <v>0</v>
      </c>
      <c r="Q55" s="53">
        <v>0</v>
      </c>
      <c r="R55" s="53">
        <v>515821</v>
      </c>
      <c r="S55" s="58">
        <f t="shared" si="3"/>
        <v>3647272</v>
      </c>
      <c r="T55" s="91">
        <f t="shared" si="10"/>
        <v>0.361925976549725</v>
      </c>
    </row>
    <row r="56" spans="1:20" s="43" customFormat="1" ht="13.5" customHeight="1">
      <c r="A56" s="41">
        <v>7</v>
      </c>
      <c r="B56" s="42" t="s">
        <v>100</v>
      </c>
      <c r="C56" s="51">
        <f>+SUM(C57:C60)</f>
        <v>5969505</v>
      </c>
      <c r="D56" s="51">
        <f aca="true" t="shared" si="24" ref="D56:R56">+SUM(D57:D60)</f>
        <v>2867436</v>
      </c>
      <c r="E56" s="51">
        <f t="shared" si="24"/>
        <v>3102069</v>
      </c>
      <c r="F56" s="51">
        <f t="shared" si="24"/>
        <v>27212</v>
      </c>
      <c r="G56" s="51">
        <f t="shared" si="24"/>
        <v>0</v>
      </c>
      <c r="H56" s="51">
        <f aca="true" t="shared" si="25" ref="H56:H65">+I56+R56</f>
        <v>5942293</v>
      </c>
      <c r="I56" s="51">
        <f aca="true" t="shared" si="26" ref="I56:I65">+SUM(J56:Q56)</f>
        <v>3286498</v>
      </c>
      <c r="J56" s="51">
        <f t="shared" si="24"/>
        <v>1908781</v>
      </c>
      <c r="K56" s="51">
        <f t="shared" si="24"/>
        <v>1011370</v>
      </c>
      <c r="L56" s="51">
        <f t="shared" si="24"/>
        <v>0</v>
      </c>
      <c r="M56" s="51">
        <f t="shared" si="24"/>
        <v>327258</v>
      </c>
      <c r="N56" s="51">
        <f t="shared" si="24"/>
        <v>0</v>
      </c>
      <c r="O56" s="51">
        <f t="shared" si="24"/>
        <v>0</v>
      </c>
      <c r="P56" s="51">
        <f t="shared" si="24"/>
        <v>0</v>
      </c>
      <c r="Q56" s="51">
        <f t="shared" si="24"/>
        <v>39089</v>
      </c>
      <c r="R56" s="51">
        <f t="shared" si="24"/>
        <v>2655795</v>
      </c>
      <c r="S56" s="58">
        <f t="shared" si="3"/>
        <v>3022142</v>
      </c>
      <c r="T56" s="91">
        <f t="shared" si="10"/>
        <v>0.8885296750522897</v>
      </c>
    </row>
    <row r="57" spans="1:20" s="46" customFormat="1" ht="13.5" customHeight="1">
      <c r="A57" s="44">
        <v>1</v>
      </c>
      <c r="B57" s="45" t="s">
        <v>101</v>
      </c>
      <c r="C57" s="51">
        <f t="shared" si="12"/>
        <v>244375</v>
      </c>
      <c r="D57" s="53">
        <v>70908</v>
      </c>
      <c r="E57" s="53">
        <v>173467</v>
      </c>
      <c r="F57" s="53">
        <v>4530</v>
      </c>
      <c r="G57" s="53"/>
      <c r="H57" s="51">
        <f t="shared" si="25"/>
        <v>239845</v>
      </c>
      <c r="I57" s="51">
        <f t="shared" si="26"/>
        <v>162827</v>
      </c>
      <c r="J57" s="53">
        <v>155615</v>
      </c>
      <c r="K57" s="53">
        <v>0</v>
      </c>
      <c r="L57" s="53">
        <v>0</v>
      </c>
      <c r="M57" s="53">
        <v>7212</v>
      </c>
      <c r="N57" s="53">
        <v>0</v>
      </c>
      <c r="O57" s="53">
        <v>0</v>
      </c>
      <c r="P57" s="53">
        <v>0</v>
      </c>
      <c r="Q57" s="53">
        <v>0</v>
      </c>
      <c r="R57" s="53">
        <v>77018</v>
      </c>
      <c r="S57" s="58">
        <f t="shared" si="3"/>
        <v>84230</v>
      </c>
      <c r="T57" s="91">
        <f t="shared" si="10"/>
        <v>0.9557075914928114</v>
      </c>
    </row>
    <row r="58" spans="1:20" s="46" customFormat="1" ht="13.5" customHeight="1">
      <c r="A58" s="44">
        <v>2</v>
      </c>
      <c r="B58" s="45" t="s">
        <v>106</v>
      </c>
      <c r="C58" s="51">
        <f t="shared" si="12"/>
        <v>2540746</v>
      </c>
      <c r="D58" s="53">
        <v>1234147</v>
      </c>
      <c r="E58" s="53">
        <v>1306599</v>
      </c>
      <c r="F58" s="53">
        <v>1200</v>
      </c>
      <c r="G58" s="53"/>
      <c r="H58" s="51">
        <f t="shared" si="25"/>
        <v>2539546</v>
      </c>
      <c r="I58" s="51">
        <f t="shared" si="26"/>
        <v>1169622</v>
      </c>
      <c r="J58" s="53">
        <v>880234</v>
      </c>
      <c r="K58" s="53">
        <v>114130</v>
      </c>
      <c r="L58" s="53">
        <v>0</v>
      </c>
      <c r="M58" s="53">
        <v>175258</v>
      </c>
      <c r="N58" s="53">
        <v>0</v>
      </c>
      <c r="O58" s="53">
        <v>0</v>
      </c>
      <c r="P58" s="53">
        <v>0</v>
      </c>
      <c r="Q58" s="53">
        <v>0</v>
      </c>
      <c r="R58" s="53">
        <v>1369924</v>
      </c>
      <c r="S58" s="58">
        <f t="shared" si="3"/>
        <v>1545182</v>
      </c>
      <c r="T58" s="91">
        <f t="shared" si="10"/>
        <v>0.8501584272525654</v>
      </c>
    </row>
    <row r="59" spans="1:20" s="46" customFormat="1" ht="13.5" customHeight="1">
      <c r="A59" s="44">
        <v>3</v>
      </c>
      <c r="B59" s="45" t="s">
        <v>102</v>
      </c>
      <c r="C59" s="51">
        <f t="shared" si="12"/>
        <v>1299646</v>
      </c>
      <c r="D59" s="53">
        <v>792943</v>
      </c>
      <c r="E59" s="53">
        <v>506703</v>
      </c>
      <c r="F59" s="53">
        <v>11315</v>
      </c>
      <c r="G59" s="53"/>
      <c r="H59" s="51">
        <f t="shared" si="25"/>
        <v>1288331</v>
      </c>
      <c r="I59" s="51">
        <f t="shared" si="26"/>
        <v>661614</v>
      </c>
      <c r="J59" s="53">
        <v>498698</v>
      </c>
      <c r="K59" s="53">
        <v>103150</v>
      </c>
      <c r="L59" s="53">
        <v>0</v>
      </c>
      <c r="M59" s="53">
        <v>59766</v>
      </c>
      <c r="N59" s="53">
        <v>0</v>
      </c>
      <c r="O59" s="53">
        <v>0</v>
      </c>
      <c r="P59" s="53">
        <v>0</v>
      </c>
      <c r="Q59" s="53">
        <v>0</v>
      </c>
      <c r="R59" s="53">
        <v>626717</v>
      </c>
      <c r="S59" s="58">
        <f t="shared" si="3"/>
        <v>686483</v>
      </c>
      <c r="T59" s="91">
        <f t="shared" si="10"/>
        <v>0.9096663613526921</v>
      </c>
    </row>
    <row r="60" spans="1:20" s="46" customFormat="1" ht="13.5" customHeight="1">
      <c r="A60" s="44">
        <v>4</v>
      </c>
      <c r="B60" s="45" t="s">
        <v>103</v>
      </c>
      <c r="C60" s="51">
        <f t="shared" si="12"/>
        <v>1884738</v>
      </c>
      <c r="D60" s="53">
        <v>769438</v>
      </c>
      <c r="E60" s="53">
        <v>1115300</v>
      </c>
      <c r="F60" s="53">
        <v>10167</v>
      </c>
      <c r="G60" s="53"/>
      <c r="H60" s="51">
        <f t="shared" si="25"/>
        <v>1874571</v>
      </c>
      <c r="I60" s="51">
        <f t="shared" si="26"/>
        <v>1292435</v>
      </c>
      <c r="J60" s="53">
        <v>374234</v>
      </c>
      <c r="K60" s="53">
        <v>794090</v>
      </c>
      <c r="L60" s="53">
        <v>0</v>
      </c>
      <c r="M60" s="53">
        <v>85022</v>
      </c>
      <c r="N60" s="53">
        <v>0</v>
      </c>
      <c r="O60" s="53">
        <v>0</v>
      </c>
      <c r="P60" s="53">
        <v>0</v>
      </c>
      <c r="Q60" s="53">
        <v>39089</v>
      </c>
      <c r="R60" s="53">
        <v>582136</v>
      </c>
      <c r="S60" s="58">
        <f t="shared" si="3"/>
        <v>706247</v>
      </c>
      <c r="T60" s="91">
        <f t="shared" si="10"/>
        <v>0.9039711861718385</v>
      </c>
    </row>
    <row r="61" spans="1:20" s="43" customFormat="1" ht="13.5" customHeight="1">
      <c r="A61" s="41">
        <v>8</v>
      </c>
      <c r="B61" s="42" t="s">
        <v>104</v>
      </c>
      <c r="C61" s="51">
        <f t="shared" si="12"/>
        <v>107989441</v>
      </c>
      <c r="D61" s="57">
        <f aca="true" t="shared" si="27" ref="D61:R61">+SUM(D62:D65)</f>
        <v>68081442</v>
      </c>
      <c r="E61" s="57">
        <f t="shared" si="27"/>
        <v>39907999</v>
      </c>
      <c r="F61" s="57">
        <f t="shared" si="27"/>
        <v>3149975</v>
      </c>
      <c r="G61" s="57">
        <f t="shared" si="27"/>
        <v>0</v>
      </c>
      <c r="H61" s="51">
        <f t="shared" si="25"/>
        <v>104839466</v>
      </c>
      <c r="I61" s="51">
        <f t="shared" si="26"/>
        <v>37622462</v>
      </c>
      <c r="J61" s="57">
        <f t="shared" si="27"/>
        <v>4426453</v>
      </c>
      <c r="K61" s="57">
        <f t="shared" si="27"/>
        <v>210721</v>
      </c>
      <c r="L61" s="57">
        <f t="shared" si="27"/>
        <v>29923</v>
      </c>
      <c r="M61" s="57">
        <f t="shared" si="27"/>
        <v>31506287</v>
      </c>
      <c r="N61" s="57">
        <f t="shared" si="27"/>
        <v>1449078</v>
      </c>
      <c r="O61" s="57">
        <f t="shared" si="27"/>
        <v>0</v>
      </c>
      <c r="P61" s="57">
        <f t="shared" si="27"/>
        <v>0</v>
      </c>
      <c r="Q61" s="57">
        <f t="shared" si="27"/>
        <v>0</v>
      </c>
      <c r="R61" s="57">
        <f t="shared" si="27"/>
        <v>67217004</v>
      </c>
      <c r="S61" s="58">
        <f t="shared" si="3"/>
        <v>100172369</v>
      </c>
      <c r="T61" s="91">
        <f t="shared" si="10"/>
        <v>0.12405081304886427</v>
      </c>
    </row>
    <row r="62" spans="1:20" s="46" customFormat="1" ht="13.5" customHeight="1">
      <c r="A62" s="47" t="s">
        <v>24</v>
      </c>
      <c r="B62" s="48" t="s">
        <v>141</v>
      </c>
      <c r="C62" s="51">
        <f t="shared" si="12"/>
        <v>98251177</v>
      </c>
      <c r="D62" s="53">
        <v>62035580</v>
      </c>
      <c r="E62" s="54">
        <v>36215597</v>
      </c>
      <c r="F62" s="52">
        <v>2920827</v>
      </c>
      <c r="G62" s="54">
        <v>0</v>
      </c>
      <c r="H62" s="51">
        <f t="shared" si="25"/>
        <v>95330350</v>
      </c>
      <c r="I62" s="51">
        <f t="shared" si="26"/>
        <v>30925836</v>
      </c>
      <c r="J62" s="54">
        <v>1010526</v>
      </c>
      <c r="K62" s="54">
        <v>118420</v>
      </c>
      <c r="L62" s="54">
        <v>21230</v>
      </c>
      <c r="M62" s="54">
        <v>29775660</v>
      </c>
      <c r="N62" s="52">
        <v>0</v>
      </c>
      <c r="O62" s="54">
        <v>0</v>
      </c>
      <c r="P62" s="54">
        <v>0</v>
      </c>
      <c r="Q62" s="54">
        <v>0</v>
      </c>
      <c r="R62" s="54">
        <v>64404514</v>
      </c>
      <c r="S62" s="58">
        <f t="shared" si="3"/>
        <v>94180174</v>
      </c>
      <c r="T62" s="91">
        <f t="shared" si="10"/>
        <v>0.03719142790513408</v>
      </c>
    </row>
    <row r="63" spans="1:20" s="46" customFormat="1" ht="13.5" customHeight="1">
      <c r="A63" s="47" t="s">
        <v>25</v>
      </c>
      <c r="B63" s="48" t="s">
        <v>142</v>
      </c>
      <c r="C63" s="51">
        <f t="shared" si="12"/>
        <v>2433174</v>
      </c>
      <c r="D63" s="53">
        <v>1237221</v>
      </c>
      <c r="E63" s="54">
        <v>1195953</v>
      </c>
      <c r="F63" s="52">
        <v>22748</v>
      </c>
      <c r="G63" s="54">
        <v>0</v>
      </c>
      <c r="H63" s="51">
        <f t="shared" si="25"/>
        <v>2410426</v>
      </c>
      <c r="I63" s="51">
        <f t="shared" si="26"/>
        <v>1166224</v>
      </c>
      <c r="J63" s="54">
        <v>642004</v>
      </c>
      <c r="K63" s="54">
        <v>12874</v>
      </c>
      <c r="L63" s="54">
        <v>2750</v>
      </c>
      <c r="M63" s="54">
        <v>508596</v>
      </c>
      <c r="N63" s="52">
        <v>0</v>
      </c>
      <c r="O63" s="54">
        <v>0</v>
      </c>
      <c r="P63" s="54">
        <v>0</v>
      </c>
      <c r="Q63" s="54">
        <v>0</v>
      </c>
      <c r="R63" s="54">
        <v>1244202</v>
      </c>
      <c r="S63" s="58">
        <f t="shared" si="3"/>
        <v>1752798</v>
      </c>
      <c r="T63" s="91">
        <f t="shared" si="10"/>
        <v>0.5638951007696634</v>
      </c>
    </row>
    <row r="64" spans="1:20" s="46" customFormat="1" ht="13.5" customHeight="1">
      <c r="A64" s="49" t="s">
        <v>26</v>
      </c>
      <c r="B64" s="50" t="s">
        <v>143</v>
      </c>
      <c r="C64" s="51">
        <f t="shared" si="12"/>
        <v>2594369</v>
      </c>
      <c r="D64" s="54">
        <v>1488619</v>
      </c>
      <c r="E64" s="54">
        <v>1105750</v>
      </c>
      <c r="F64" s="52">
        <v>206000</v>
      </c>
      <c r="G64" s="54">
        <v>0</v>
      </c>
      <c r="H64" s="51">
        <f t="shared" si="25"/>
        <v>2388369</v>
      </c>
      <c r="I64" s="51">
        <f t="shared" si="26"/>
        <v>1874019</v>
      </c>
      <c r="J64" s="54">
        <v>632571</v>
      </c>
      <c r="K64" s="54">
        <v>40317</v>
      </c>
      <c r="L64" s="54">
        <v>5943</v>
      </c>
      <c r="M64" s="54">
        <v>1195187</v>
      </c>
      <c r="N64" s="52">
        <v>1</v>
      </c>
      <c r="O64" s="54">
        <v>0</v>
      </c>
      <c r="P64" s="54">
        <v>0</v>
      </c>
      <c r="Q64" s="54">
        <v>0</v>
      </c>
      <c r="R64" s="54">
        <v>514350</v>
      </c>
      <c r="S64" s="58">
        <f t="shared" si="3"/>
        <v>1709538</v>
      </c>
      <c r="T64" s="91">
        <f t="shared" si="10"/>
        <v>0.3622327201591873</v>
      </c>
    </row>
    <row r="65" spans="1:20" s="46" customFormat="1" ht="13.5" customHeight="1">
      <c r="A65" s="49" t="s">
        <v>33</v>
      </c>
      <c r="B65" s="50" t="s">
        <v>144</v>
      </c>
      <c r="C65" s="51">
        <f t="shared" si="12"/>
        <v>4710721</v>
      </c>
      <c r="D65" s="54">
        <v>3320022</v>
      </c>
      <c r="E65" s="54">
        <v>1390699</v>
      </c>
      <c r="F65" s="52">
        <v>400</v>
      </c>
      <c r="G65" s="54">
        <v>0</v>
      </c>
      <c r="H65" s="51">
        <f t="shared" si="25"/>
        <v>4710321</v>
      </c>
      <c r="I65" s="51">
        <f t="shared" si="26"/>
        <v>3656383</v>
      </c>
      <c r="J65" s="54">
        <v>2141352</v>
      </c>
      <c r="K65" s="54">
        <v>39110</v>
      </c>
      <c r="L65" s="54">
        <v>0</v>
      </c>
      <c r="M65" s="54">
        <v>26844</v>
      </c>
      <c r="N65" s="52">
        <v>1449077</v>
      </c>
      <c r="O65" s="54">
        <v>0</v>
      </c>
      <c r="P65" s="54">
        <v>0</v>
      </c>
      <c r="Q65" s="54">
        <v>0</v>
      </c>
      <c r="R65" s="54">
        <v>1053938</v>
      </c>
      <c r="S65" s="58">
        <f t="shared" si="3"/>
        <v>2529859</v>
      </c>
      <c r="T65" s="91">
        <f t="shared" si="10"/>
        <v>0.5963439825641899</v>
      </c>
    </row>
    <row r="66" spans="1:21" s="67" customFormat="1" ht="16.5">
      <c r="A66" s="122"/>
      <c r="B66" s="122"/>
      <c r="C66" s="122"/>
      <c r="D66" s="122"/>
      <c r="E66" s="122"/>
      <c r="F66" s="65"/>
      <c r="G66" s="65"/>
      <c r="H66" s="65"/>
      <c r="I66" s="65"/>
      <c r="J66" s="65"/>
      <c r="K66" s="65"/>
      <c r="L66" s="65"/>
      <c r="M66" s="65"/>
      <c r="N66" s="150" t="str">
        <f>Sheet1!B8</f>
        <v>Thái Bình, ngày 05 tháng 09 năm 2017</v>
      </c>
      <c r="O66" s="150"/>
      <c r="P66" s="150"/>
      <c r="Q66" s="150"/>
      <c r="R66" s="150"/>
      <c r="S66" s="150"/>
      <c r="T66" s="150"/>
      <c r="U66" s="66"/>
    </row>
    <row r="67" spans="1:21" s="67" customFormat="1" ht="16.5">
      <c r="A67" s="65"/>
      <c r="B67" s="65"/>
      <c r="C67" s="65"/>
      <c r="D67" s="65"/>
      <c r="E67" s="65"/>
      <c r="F67" s="65"/>
      <c r="G67" s="65"/>
      <c r="H67" s="65"/>
      <c r="I67" s="65"/>
      <c r="J67" s="65"/>
      <c r="K67" s="65"/>
      <c r="L67" s="65"/>
      <c r="M67" s="65"/>
      <c r="N67" s="123" t="str">
        <f>Sheet1!B7</f>
        <v>KT. CỤC TRƯỞNG</v>
      </c>
      <c r="O67" s="123"/>
      <c r="P67" s="123"/>
      <c r="Q67" s="123"/>
      <c r="R67" s="123"/>
      <c r="S67" s="123"/>
      <c r="T67" s="123"/>
      <c r="U67" s="66"/>
    </row>
    <row r="68" spans="1:21" s="70" customFormat="1" ht="19.5" customHeight="1">
      <c r="A68" s="68"/>
      <c r="B68" s="123" t="s">
        <v>3</v>
      </c>
      <c r="C68" s="123"/>
      <c r="D68" s="123"/>
      <c r="E68" s="123"/>
      <c r="F68" s="69"/>
      <c r="G68" s="69"/>
      <c r="H68" s="69"/>
      <c r="I68" s="69"/>
      <c r="J68" s="69"/>
      <c r="K68" s="69"/>
      <c r="L68" s="69"/>
      <c r="M68" s="69"/>
      <c r="N68" s="124" t="str">
        <f>Sheet1!B9</f>
        <v>PHÓ CỤC TRƯỞNG</v>
      </c>
      <c r="O68" s="124"/>
      <c r="P68" s="124"/>
      <c r="Q68" s="124"/>
      <c r="R68" s="124"/>
      <c r="S68" s="124"/>
      <c r="T68" s="124"/>
      <c r="U68" s="68"/>
    </row>
    <row r="69" spans="2:20" s="71" customFormat="1" ht="16.5">
      <c r="B69" s="123"/>
      <c r="C69" s="123"/>
      <c r="D69" s="123"/>
      <c r="E69" s="123"/>
      <c r="F69" s="72"/>
      <c r="G69" s="72"/>
      <c r="H69" s="72"/>
      <c r="I69" s="72"/>
      <c r="J69" s="72"/>
      <c r="K69" s="72"/>
      <c r="L69" s="72"/>
      <c r="M69" s="72"/>
      <c r="N69" s="124"/>
      <c r="O69" s="124"/>
      <c r="P69" s="124"/>
      <c r="Q69" s="124"/>
      <c r="R69" s="124"/>
      <c r="S69" s="124"/>
      <c r="T69" s="124"/>
    </row>
    <row r="70" spans="2:20" s="71" customFormat="1" ht="16.5">
      <c r="B70" s="123"/>
      <c r="C70" s="123"/>
      <c r="D70" s="123"/>
      <c r="E70" s="123"/>
      <c r="F70" s="72"/>
      <c r="G70" s="72"/>
      <c r="H70" s="72"/>
      <c r="I70" s="72"/>
      <c r="J70" s="72"/>
      <c r="K70" s="72"/>
      <c r="L70" s="72"/>
      <c r="M70" s="72"/>
      <c r="N70" s="124"/>
      <c r="O70" s="124"/>
      <c r="P70" s="124"/>
      <c r="Q70" s="124"/>
      <c r="R70" s="124"/>
      <c r="S70" s="124"/>
      <c r="T70" s="124"/>
    </row>
    <row r="71" spans="2:20" s="71" customFormat="1" ht="16.5">
      <c r="B71" s="123"/>
      <c r="C71" s="123"/>
      <c r="D71" s="123"/>
      <c r="E71" s="123"/>
      <c r="F71" s="72"/>
      <c r="G71" s="72"/>
      <c r="H71" s="72"/>
      <c r="I71" s="72"/>
      <c r="J71" s="72"/>
      <c r="K71" s="72"/>
      <c r="L71" s="72"/>
      <c r="M71" s="72"/>
      <c r="N71" s="124"/>
      <c r="O71" s="124"/>
      <c r="P71" s="124"/>
      <c r="Q71" s="124"/>
      <c r="R71" s="124"/>
      <c r="S71" s="124"/>
      <c r="T71" s="124"/>
    </row>
    <row r="72" spans="1:20" s="71" customFormat="1" ht="15.75" customHeight="1">
      <c r="A72" s="73"/>
      <c r="B72" s="123"/>
      <c r="C72" s="123"/>
      <c r="D72" s="123"/>
      <c r="E72" s="123"/>
      <c r="F72" s="73"/>
      <c r="G72" s="73"/>
      <c r="H72" s="73"/>
      <c r="I72" s="73"/>
      <c r="J72" s="73"/>
      <c r="K72" s="73"/>
      <c r="L72" s="73"/>
      <c r="M72" s="73"/>
      <c r="N72" s="124"/>
      <c r="O72" s="124"/>
      <c r="P72" s="124"/>
      <c r="Q72" s="124"/>
      <c r="R72" s="124"/>
      <c r="S72" s="124"/>
      <c r="T72" s="124"/>
    </row>
    <row r="73" spans="1:20" s="71" customFormat="1" ht="16.5">
      <c r="A73" s="73"/>
      <c r="B73" s="123" t="str">
        <f>Sheet1!B5</f>
        <v>Hà Thành</v>
      </c>
      <c r="C73" s="123"/>
      <c r="D73" s="123"/>
      <c r="E73" s="123"/>
      <c r="F73" s="73"/>
      <c r="G73" s="73"/>
      <c r="H73" s="73"/>
      <c r="I73" s="73"/>
      <c r="J73" s="73"/>
      <c r="K73" s="73"/>
      <c r="L73" s="73"/>
      <c r="M73" s="73"/>
      <c r="N73" s="124" t="str">
        <f>Sheet1!B6</f>
        <v>Nguyễn Thái Bình</v>
      </c>
      <c r="O73" s="124"/>
      <c r="P73" s="124"/>
      <c r="Q73" s="124"/>
      <c r="R73" s="124"/>
      <c r="S73" s="124"/>
      <c r="T73" s="124"/>
    </row>
  </sheetData>
  <sheetProtection/>
  <protectedRanges>
    <protectedRange password="C71F" sqref="D14:G20 J52:R52 C40:G40 J30:R30 J45:R45 J35:R35 D30:G30 J61:R61 D61:G61 D45:G45 C52:G52 J40:R40 D35:G35 S21:T65 S12:T13 J14:T18 J20:T20 S19:T19" name="Range1"/>
  </protectedRanges>
  <mergeCells count="49">
    <mergeCell ref="N73:T73"/>
    <mergeCell ref="B69:E69"/>
    <mergeCell ref="B70:E70"/>
    <mergeCell ref="B71:E71"/>
    <mergeCell ref="B72:E72"/>
    <mergeCell ref="B73:E73"/>
    <mergeCell ref="N69:T69"/>
    <mergeCell ref="N70:T70"/>
    <mergeCell ref="N71:T71"/>
    <mergeCell ref="N72:T72"/>
    <mergeCell ref="A2:D2"/>
    <mergeCell ref="A6:B10"/>
    <mergeCell ref="D9:D10"/>
    <mergeCell ref="N68:T68"/>
    <mergeCell ref="S6:S10"/>
    <mergeCell ref="P9:P10"/>
    <mergeCell ref="F6:F10"/>
    <mergeCell ref="G6:G10"/>
    <mergeCell ref="Q2:T2"/>
    <mergeCell ref="E3:P3"/>
    <mergeCell ref="E1:P1"/>
    <mergeCell ref="E2:P2"/>
    <mergeCell ref="H6:R6"/>
    <mergeCell ref="J9:J10"/>
    <mergeCell ref="Q9:Q10"/>
    <mergeCell ref="K9:K10"/>
    <mergeCell ref="L9:L10"/>
    <mergeCell ref="M9:M10"/>
    <mergeCell ref="O9:O10"/>
    <mergeCell ref="Q4:T4"/>
    <mergeCell ref="Q5:T5"/>
    <mergeCell ref="A3:D3"/>
    <mergeCell ref="C6:E6"/>
    <mergeCell ref="C7:C10"/>
    <mergeCell ref="D7:E8"/>
    <mergeCell ref="E9:E10"/>
    <mergeCell ref="I8:I10"/>
    <mergeCell ref="J8:Q8"/>
    <mergeCell ref="N9:N10"/>
    <mergeCell ref="A66:E66"/>
    <mergeCell ref="B68:E68"/>
    <mergeCell ref="A12:B12"/>
    <mergeCell ref="T6:T10"/>
    <mergeCell ref="H7:H10"/>
    <mergeCell ref="I7:Q7"/>
    <mergeCell ref="N66:T66"/>
    <mergeCell ref="N67:T67"/>
    <mergeCell ref="R7:R10"/>
    <mergeCell ref="A11:B11"/>
  </mergeCells>
  <printOptions/>
  <pageMargins left="0.2" right="0" top="0.2" bottom="0" header="0.2" footer="0.2"/>
  <pageSetup horizontalDpi="600" verticalDpi="600" orientation="landscape" paperSize="9" r:id="rId2"/>
  <ignoredErrors>
    <ignoredError sqref="H12:I12 C12 I13 C21 C40:C43 C52:C58 C24:C27"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2017-09-05T08:50:30Z</cp:lastPrinted>
  <dcterms:created xsi:type="dcterms:W3CDTF">2004-03-07T02:36:29Z</dcterms:created>
  <dcterms:modified xsi:type="dcterms:W3CDTF">2017-09-05T09:26:34Z</dcterms:modified>
  <cp:category/>
  <cp:version/>
  <cp:contentType/>
  <cp:contentStatus/>
</cp:coreProperties>
</file>